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tpr-38\users$\dcruz\Calidad Turistica 2017-2020\Reporte Habitaciones Endosadas - Shared\Habitaciones Endosadas - 2020\"/>
    </mc:Choice>
  </mc:AlternateContent>
  <xr:revisionPtr revIDLastSave="0" documentId="13_ncr:1_{97BD63AA-C6F9-457F-9019-8A894D8D55B3}" xr6:coauthVersionLast="44" xr6:coauthVersionMax="44" xr10:uidLastSave="{00000000-0000-0000-0000-000000000000}"/>
  <bookViews>
    <workbookView xWindow="-120" yWindow="-120" windowWidth="29040" windowHeight="15840" firstSheet="4" activeTab="14" xr2:uid="{71388DA7-19A5-4AA4-A76E-B0E472E03DA0}"/>
  </bookViews>
  <sheets>
    <sheet name="Overall" sheetId="1" r:id="rId1"/>
    <sheet name="Pet-Friendly" sheetId="2" r:id="rId2"/>
    <sheet name="Casino" sheetId="3" r:id="rId3"/>
    <sheet name="Green Lodgings" sheetId="4" r:id="rId4"/>
    <sheet name="Hotel" sheetId="5" r:id="rId5"/>
    <sheet name="Paradores" sheetId="6" r:id="rId6"/>
    <sheet name="Guest Houses" sheetId="7" r:id="rId7"/>
    <sheet name="Condo-Hoteles" sheetId="8" r:id="rId8"/>
    <sheet name="Resorts" sheetId="9" r:id="rId9"/>
    <sheet name="Time-Sharing" sheetId="10" r:id="rId10"/>
    <sheet name="B&amp;B" sheetId="11" r:id="rId11"/>
    <sheet name="Posadas" sheetId="12" r:id="rId12"/>
    <sheet name="Hosteles" sheetId="13" r:id="rId13"/>
    <sheet name="Glamping" sheetId="14" r:id="rId14"/>
    <sheet name="Exclusion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15" l="1"/>
  <c r="K10" i="15"/>
  <c r="K12" i="15" s="1"/>
  <c r="H11" i="14"/>
  <c r="H8" i="14"/>
  <c r="H10" i="14" s="1"/>
  <c r="H12" i="13"/>
  <c r="H9" i="13"/>
  <c r="H11" i="13" s="1"/>
  <c r="H16" i="12"/>
  <c r="H13" i="12"/>
  <c r="H15" i="12" s="1"/>
  <c r="H9" i="12"/>
  <c r="H27" i="11"/>
  <c r="H24" i="11"/>
  <c r="A20" i="11"/>
  <c r="A21" i="11" s="1"/>
  <c r="A22" i="11" s="1"/>
  <c r="A23" i="11" s="1"/>
  <c r="H17" i="11"/>
  <c r="H14" i="11"/>
  <c r="H10" i="11"/>
  <c r="H26" i="11" s="1"/>
  <c r="H17" i="10"/>
  <c r="H11" i="10"/>
  <c r="H16" i="10" s="1"/>
  <c r="H8" i="10"/>
  <c r="H17" i="9"/>
  <c r="H14" i="9"/>
  <c r="H16" i="9" s="1"/>
  <c r="H11" i="9"/>
  <c r="A8" i="9"/>
  <c r="A9" i="9" s="1"/>
  <c r="A10" i="9" s="1"/>
  <c r="H21" i="8"/>
  <c r="H18" i="8"/>
  <c r="H15" i="8"/>
  <c r="H11" i="8"/>
  <c r="H8" i="8"/>
  <c r="H20" i="8" s="1"/>
  <c r="H49" i="7"/>
  <c r="H45" i="7"/>
  <c r="H41" i="7"/>
  <c r="H37" i="7"/>
  <c r="H29" i="7"/>
  <c r="A19" i="7"/>
  <c r="A20" i="7" s="1"/>
  <c r="A21" i="7" s="1"/>
  <c r="A22" i="7" s="1"/>
  <c r="A23" i="7" s="1"/>
  <c r="A24" i="7" s="1"/>
  <c r="A25" i="7" s="1"/>
  <c r="A26" i="7" s="1"/>
  <c r="H16" i="7"/>
  <c r="H48" i="7" s="1"/>
  <c r="A8" i="7"/>
  <c r="A9" i="7" s="1"/>
  <c r="A10" i="7" s="1"/>
  <c r="A11" i="7" s="1"/>
  <c r="A12" i="7" s="1"/>
  <c r="A13" i="7" s="1"/>
  <c r="A14" i="7" s="1"/>
  <c r="A15" i="7" s="1"/>
  <c r="H28" i="6"/>
  <c r="H25" i="6"/>
  <c r="H22" i="6"/>
  <c r="A19" i="6"/>
  <c r="A20" i="6" s="1"/>
  <c r="A21" i="6" s="1"/>
  <c r="A18" i="6"/>
  <c r="A17" i="6"/>
  <c r="A16" i="6"/>
  <c r="H13" i="6"/>
  <c r="H10" i="6"/>
  <c r="H27" i="6" s="1"/>
  <c r="H107" i="5"/>
  <c r="H104" i="5"/>
  <c r="H99" i="5"/>
  <c r="H90" i="5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H71" i="5"/>
  <c r="H65" i="5"/>
  <c r="A17" i="5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16" i="5"/>
  <c r="H13" i="5"/>
  <c r="H106" i="5" s="1"/>
  <c r="I31" i="3"/>
  <c r="A30" i="3"/>
  <c r="R28" i="3"/>
  <c r="R27" i="3"/>
  <c r="I25" i="3"/>
  <c r="J25" i="3" s="1"/>
  <c r="R23" i="3"/>
  <c r="A23" i="3"/>
  <c r="A24" i="3" s="1"/>
  <c r="R22" i="3"/>
  <c r="I20" i="3"/>
  <c r="R19" i="3"/>
  <c r="I17" i="3"/>
  <c r="I14" i="3"/>
  <c r="R11" i="3"/>
  <c r="R7" i="3"/>
  <c r="R6" i="3"/>
  <c r="A6" i="3"/>
  <c r="A7" i="3" s="1"/>
  <c r="A8" i="3" s="1"/>
  <c r="A9" i="3" s="1"/>
  <c r="A10" i="3" s="1"/>
  <c r="A11" i="3" s="1"/>
  <c r="A12" i="3" s="1"/>
  <c r="A13" i="3" s="1"/>
  <c r="R5" i="3"/>
  <c r="I178" i="1"/>
  <c r="I174" i="1"/>
  <c r="I177" i="1" s="1"/>
  <c r="S173" i="1"/>
  <c r="S172" i="1"/>
  <c r="S171" i="1"/>
  <c r="S170" i="1"/>
  <c r="A170" i="1"/>
  <c r="A171" i="1" s="1"/>
  <c r="A172" i="1" s="1"/>
  <c r="A173" i="1" s="1"/>
  <c r="S169" i="1"/>
  <c r="I167" i="1"/>
  <c r="A164" i="1"/>
  <c r="A165" i="1" s="1"/>
  <c r="A166" i="1" s="1"/>
  <c r="A163" i="1"/>
  <c r="S160" i="1"/>
  <c r="S159" i="1"/>
  <c r="J157" i="1"/>
  <c r="I157" i="1"/>
  <c r="S154" i="1"/>
  <c r="S144" i="1"/>
  <c r="S143" i="1"/>
  <c r="S139" i="1"/>
  <c r="S135" i="1"/>
  <c r="S131" i="1"/>
  <c r="S129" i="1"/>
  <c r="S122" i="1"/>
  <c r="S120" i="1"/>
  <c r="A119" i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18" i="1"/>
  <c r="S117" i="1"/>
  <c r="I115" i="1"/>
  <c r="S114" i="1"/>
  <c r="S112" i="1"/>
  <c r="S111" i="1"/>
  <c r="S109" i="1"/>
  <c r="A106" i="1"/>
  <c r="A107" i="1" s="1"/>
  <c r="A108" i="1" s="1"/>
  <c r="A109" i="1" s="1"/>
  <c r="A110" i="1" s="1"/>
  <c r="A111" i="1" s="1"/>
  <c r="A112" i="1" s="1"/>
  <c r="A113" i="1" s="1"/>
  <c r="A114" i="1" s="1"/>
  <c r="A105" i="1"/>
  <c r="S104" i="1"/>
  <c r="I102" i="1"/>
  <c r="S100" i="1"/>
  <c r="S85" i="1"/>
  <c r="S84" i="1"/>
  <c r="S82" i="1"/>
  <c r="S80" i="1"/>
  <c r="A78" i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S77" i="1"/>
  <c r="A77" i="1"/>
  <c r="S76" i="1"/>
  <c r="I74" i="1"/>
  <c r="S22" i="1"/>
  <c r="S9" i="1"/>
  <c r="S7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S5" i="1"/>
</calcChain>
</file>

<file path=xl/sharedStrings.xml><?xml version="1.0" encoding="utf-8"?>
<sst xmlns="http://schemas.openxmlformats.org/spreadsheetml/2006/main" count="4264" uniqueCount="1456">
  <si>
    <t/>
  </si>
  <si>
    <t>Lodging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</si>
  <si>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</si>
  <si>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</si>
  <si>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</si>
  <si>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</si>
  <si>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</si>
  <si>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</si>
  <si>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</si>
  <si>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Average Employee</t>
  </si>
  <si>
    <t>Title</t>
  </si>
  <si>
    <t>First Name</t>
  </si>
  <si>
    <t>Last Name</t>
  </si>
  <si>
    <t>Position</t>
  </si>
  <si>
    <t>Phone Number</t>
  </si>
  <si>
    <t>Fax</t>
  </si>
  <si>
    <t>Website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</si>
  <si>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</si>
  <si>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</si>
  <si>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</si>
  <si>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</si>
  <si>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</si>
  <si>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</si>
  <si>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</si>
  <si>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</si>
  <si>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</si>
  <si>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</si>
  <si>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</si>
  <si>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</si>
  <si>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Sra.</t>
  </si>
  <si>
    <t>Nivea</t>
  </si>
  <si>
    <t>Rivera</t>
  </si>
  <si>
    <t>Gerente</t>
  </si>
  <si>
    <t>(787) 779-5000</t>
  </si>
  <si>
    <t>-</t>
  </si>
  <si>
    <t>www.hyatt.com</t>
  </si>
  <si>
    <t>nivea.rivera@hyatt.com</t>
  </si>
  <si>
    <t>1560 Avenida Ramón Luis Rivera</t>
  </si>
  <si>
    <t>San Miguel Metro Plaza Hotel</t>
  </si>
  <si>
    <t>Edificio San Miguel Plaza</t>
  </si>
  <si>
    <t>Sr.</t>
  </si>
  <si>
    <t>Juan</t>
  </si>
  <si>
    <t>San Miguel</t>
  </si>
  <si>
    <t>Propietario</t>
  </si>
  <si>
    <t xml:space="preserve">www.sanmiguelplazahotel.com </t>
  </si>
  <si>
    <t>ciarasmh@gmail.com</t>
  </si>
  <si>
    <t>2 Calle Las Rosas, Apartado 101,</t>
  </si>
  <si>
    <t>Four Points by Sheraton At Caguas Real Hotel &amp; Casino</t>
  </si>
  <si>
    <t>Bo. Turabo</t>
  </si>
  <si>
    <t>Sector Peaje de Caguas Sur, Carr 52</t>
  </si>
  <si>
    <t>Caguas</t>
  </si>
  <si>
    <t xml:space="preserve">Sr. </t>
  </si>
  <si>
    <t>Miguel</t>
  </si>
  <si>
    <t>Rivas</t>
  </si>
  <si>
    <t>Gerente General</t>
  </si>
  <si>
    <t xml:space="preserve">www.fourpointscaguas.com </t>
  </si>
  <si>
    <t>mrivas@fourpointspr.com</t>
  </si>
  <si>
    <t>Calle Alhambra 500 Granada Blvd.</t>
  </si>
  <si>
    <t>The Village Inn</t>
  </si>
  <si>
    <t>Carr. 858 Km 2.7</t>
  </si>
  <si>
    <t>Bo. Cacao</t>
  </si>
  <si>
    <t>Carolina</t>
  </si>
  <si>
    <t xml:space="preserve">Sra. </t>
  </si>
  <si>
    <t>Zuleika</t>
  </si>
  <si>
    <t>Mundo</t>
  </si>
  <si>
    <t>(787)460-3388</t>
  </si>
  <si>
    <t xml:space="preserve">www.villageinnpr.com </t>
  </si>
  <si>
    <t>thevillagehotelpr@gmail.com</t>
  </si>
  <si>
    <t>Máre St. Clair Collection Hotel</t>
  </si>
  <si>
    <t>Condo-Hotel</t>
  </si>
  <si>
    <t>Ave. Isla Verde 6165</t>
  </si>
  <si>
    <t>Luis</t>
  </si>
  <si>
    <t>Sáez</t>
  </si>
  <si>
    <t>General Manager</t>
  </si>
  <si>
    <t xml:space="preserve">www.marestclair.com </t>
  </si>
  <si>
    <t>lsaez@esjazul.com</t>
  </si>
  <si>
    <t>Borinquen Beach Inn</t>
  </si>
  <si>
    <t>Guest House</t>
  </si>
  <si>
    <t>Ave Isla Verde 5451</t>
  </si>
  <si>
    <t xml:space="preserve">Temístocles </t>
  </si>
  <si>
    <t>Ramírez</t>
  </si>
  <si>
    <t xml:space="preserve">www.borinquenbeachinn.com </t>
  </si>
  <si>
    <t xml:space="preserve">borinquenbeachinn@yahoo.com </t>
  </si>
  <si>
    <t>PO Box 41206</t>
  </si>
  <si>
    <t>San Juan</t>
  </si>
  <si>
    <t>Coral by the Sea</t>
  </si>
  <si>
    <t>Calle Rosa #2</t>
  </si>
  <si>
    <t>Isla Verde</t>
  </si>
  <si>
    <t>Carmelo</t>
  </si>
  <si>
    <t>Ortiz</t>
  </si>
  <si>
    <t xml:space="preserve">www.coralbythesea.com </t>
  </si>
  <si>
    <t xml:space="preserve">coralbysea@prtc.net </t>
  </si>
  <si>
    <t>Courtyard by Marriott Isla Verde Beach Hotel</t>
  </si>
  <si>
    <t>7012 Boca de Cangrejos</t>
  </si>
  <si>
    <t>Ave. Isla Verde</t>
  </si>
  <si>
    <t>Efrain</t>
  </si>
  <si>
    <t>Rosa</t>
  </si>
  <si>
    <t xml:space="preserve">www.sjcourtyard.com </t>
  </si>
  <si>
    <t>erosa@sjcourtyard.com</t>
  </si>
  <si>
    <t>PO Box 12112</t>
  </si>
  <si>
    <t>Embassy Suites Hotel &amp; Casino</t>
  </si>
  <si>
    <t>8000 Tartak Street, Isla Verde</t>
  </si>
  <si>
    <t>Mrs.</t>
  </si>
  <si>
    <t>Sharilyn</t>
  </si>
  <si>
    <t>Toko</t>
  </si>
  <si>
    <t xml:space="preserve">www.embassysuitessanjuan.com </t>
  </si>
  <si>
    <t xml:space="preserve">sharilyn.toko@hilton.com </t>
  </si>
  <si>
    <t>Hampton Inn &amp; Suites by Hilton</t>
  </si>
  <si>
    <t>6530 Isla Verde Ave.</t>
  </si>
  <si>
    <t>Mr.</t>
  </si>
  <si>
    <t>Michael</t>
  </si>
  <si>
    <t>García</t>
  </si>
  <si>
    <t xml:space="preserve"> General Manager</t>
  </si>
  <si>
    <t xml:space="preserve">Mike.Garcia@hilton.com </t>
  </si>
  <si>
    <t>San Juan Airport Hotel</t>
  </si>
  <si>
    <t>Aeropuerto Internacional Luis Munoz Marin</t>
  </si>
  <si>
    <t>2do. Piso</t>
  </si>
  <si>
    <t>Albert</t>
  </si>
  <si>
    <t>Lebrón</t>
  </si>
  <si>
    <t>Operations Manager</t>
  </si>
  <si>
    <t xml:space="preserve">www.airporthotelpr.com </t>
  </si>
  <si>
    <t>ops@airporthotelpr.com</t>
  </si>
  <si>
    <t>P.O.Box 38087</t>
  </si>
  <si>
    <t>San Juan Water &amp; Beach Club Hotel</t>
  </si>
  <si>
    <t xml:space="preserve"> #2 José M. Tartak Street</t>
  </si>
  <si>
    <t xml:space="preserve">Cory </t>
  </si>
  <si>
    <t>Santana</t>
  </si>
  <si>
    <t xml:space="preserve">www.waterbeachhotel.com </t>
  </si>
  <si>
    <t>csantana@waterbeachhotel.com</t>
  </si>
  <si>
    <t>#2 Jose M.Tartak St.</t>
  </si>
  <si>
    <t>The Ritz-Carlton San Juan Hotel</t>
  </si>
  <si>
    <t>6961 Los Gobernadores Avenue,</t>
  </si>
  <si>
    <t>Ms.</t>
  </si>
  <si>
    <t>Jacqueline</t>
  </si>
  <si>
    <t>Volkart</t>
  </si>
  <si>
    <t xml:space="preserve">www.ritzcarlton.com </t>
  </si>
  <si>
    <t xml:space="preserve">jacqueline.volkart@ritzcarlton.com </t>
  </si>
  <si>
    <t>Tryp by Wyndham</t>
  </si>
  <si>
    <t xml:space="preserve">Avenida Isla Verde 4820 </t>
  </si>
  <si>
    <t xml:space="preserve"> </t>
  </si>
  <si>
    <t xml:space="preserve">Consuelo </t>
  </si>
  <si>
    <t>Carrero</t>
  </si>
  <si>
    <t xml:space="preserve">www.trypislaverde.com </t>
  </si>
  <si>
    <t>ccarrero@trypislaverde.com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</si>
  <si>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</si>
  <si>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</si>
  <si>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</si>
  <si>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</si>
  <si>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</si>
  <si>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</si>
  <si>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</si>
  <si>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</si>
  <si>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 xml:space="preserve">www.vendanzahotel.com </t>
  </si>
  <si>
    <t>rnewman@verdanzahotel.com</t>
  </si>
  <si>
    <t>Villa del Sol</t>
  </si>
  <si>
    <t>Calle Rosa #4</t>
  </si>
  <si>
    <t>Rafael</t>
  </si>
  <si>
    <t>Durand</t>
  </si>
  <si>
    <t>Propietarios</t>
  </si>
  <si>
    <t xml:space="preserve">www.villadelsolpr.com </t>
  </si>
  <si>
    <t xml:space="preserve">info@villadelsolpr.com </t>
  </si>
  <si>
    <t>P O Box 79622</t>
  </si>
  <si>
    <t>Villa Verde Inn</t>
  </si>
  <si>
    <t>Urb. Villamar</t>
  </si>
  <si>
    <t>Blq. C-37  Calle 6 Marginal</t>
  </si>
  <si>
    <t>Hector</t>
  </si>
  <si>
    <t>Sanchez</t>
  </si>
  <si>
    <t xml:space="preserve">www.villaverdeinnsj.com </t>
  </si>
  <si>
    <t>hctrsanchez@gmail.com</t>
  </si>
  <si>
    <t>PMB 540</t>
  </si>
  <si>
    <t>Box 6017</t>
  </si>
  <si>
    <t>Acacia Seaside Inn</t>
  </si>
  <si>
    <t>Calle Taft # 8</t>
  </si>
  <si>
    <t>Ocean Park</t>
  </si>
  <si>
    <t>John</t>
  </si>
  <si>
    <t>Dennis</t>
  </si>
  <si>
    <t>Owner</t>
  </si>
  <si>
    <t>www.acaciaboutiquehotel.com</t>
  </si>
  <si>
    <t xml:space="preserve">reservations@acaciaseasideinn.com </t>
  </si>
  <si>
    <t>Calle Taft #53</t>
  </si>
  <si>
    <t>At Wind Chimes Inn</t>
  </si>
  <si>
    <t>53 Taft St.</t>
  </si>
  <si>
    <t>Condado</t>
  </si>
  <si>
    <t>atwindchimesboutiquehotel.com</t>
  </si>
  <si>
    <t>ivelisse@aubergehaven.com</t>
  </si>
  <si>
    <t>Best Western Plus Condado Palm Inn &amp; Suites</t>
  </si>
  <si>
    <t>55 Ashford Ave</t>
  </si>
  <si>
    <t>Henry</t>
  </si>
  <si>
    <t>Neumann</t>
  </si>
  <si>
    <t>bestwestern.com</t>
  </si>
  <si>
    <t xml:space="preserve">hneumann@condadopalm.com </t>
  </si>
  <si>
    <t>P.O. Box 16786</t>
  </si>
  <si>
    <t>Caribe Hilton</t>
  </si>
  <si>
    <t>Calle Rosales</t>
  </si>
  <si>
    <t>Puerta de Tierra</t>
  </si>
  <si>
    <t>Pablo</t>
  </si>
  <si>
    <t>Torres</t>
  </si>
  <si>
    <t>www.caribehilton.com</t>
  </si>
  <si>
    <t xml:space="preserve">pablo.torres@hilton.com </t>
  </si>
  <si>
    <t>Apartado 902-1872</t>
  </si>
  <si>
    <t>Casa Blanca Hotel</t>
  </si>
  <si>
    <t>3 16 Calle Fortaleza</t>
  </si>
  <si>
    <t>Sr</t>
  </si>
  <si>
    <t>Oller</t>
  </si>
  <si>
    <t>Presidente</t>
  </si>
  <si>
    <t>www.hotelcasablancapr.com</t>
  </si>
  <si>
    <t xml:space="preserve">rafaeloller@hotelcasablancapr.com </t>
  </si>
  <si>
    <t>Casa Condado Hotel</t>
  </si>
  <si>
    <t>Ave. Condado # 60</t>
  </si>
  <si>
    <t>Jean</t>
  </si>
  <si>
    <t>Etchevers</t>
  </si>
  <si>
    <t>www.casacondadohotel.com</t>
  </si>
  <si>
    <t xml:space="preserve">info@casacondadohotel.com </t>
  </si>
  <si>
    <t>P.O. Box 9022753</t>
  </si>
  <si>
    <t>Casa Isabel Bed and Breakfast</t>
  </si>
  <si>
    <t>Bed and Breakfast</t>
  </si>
  <si>
    <t># 65 Calle Frederick Krug</t>
  </si>
  <si>
    <t>Margarita</t>
  </si>
  <si>
    <t>Buenaga</t>
  </si>
  <si>
    <t>Propietaria</t>
  </si>
  <si>
    <t>(787) 630-5974</t>
  </si>
  <si>
    <t xml:space="preserve">oterobuenaga@gmail.com 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</si>
  <si>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</si>
  <si>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</si>
  <si>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</si>
  <si>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</si>
  <si>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</si>
  <si>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</si>
  <si>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 xml:space="preserve">www.casasolbnb.com </t>
  </si>
  <si>
    <t>welcome@casasolbnb.com</t>
  </si>
  <si>
    <t>P.O. Box 9022341</t>
  </si>
  <si>
    <t>Ciqala Luxury Home Suites</t>
  </si>
  <si>
    <t>752 Fernández Juncos</t>
  </si>
  <si>
    <t>Miramar</t>
  </si>
  <si>
    <t>Carlota</t>
  </si>
  <si>
    <t>Perez</t>
  </si>
  <si>
    <t>www.ciqalasuites.com</t>
  </si>
  <si>
    <t xml:space="preserve">LolaPerez@gmail.com </t>
  </si>
  <si>
    <t>P.O. Box 9542</t>
  </si>
  <si>
    <t>Comfot Inn San Juan</t>
  </si>
  <si>
    <t>Calle Clemenceau 6</t>
  </si>
  <si>
    <t xml:space="preserve">Rhias </t>
  </si>
  <si>
    <t>Mawani</t>
  </si>
  <si>
    <t>www.comfortinnsanjuan.com</t>
  </si>
  <si>
    <t xml:space="preserve">comfortinnsanjuan@gmail.com </t>
  </si>
  <si>
    <t>Condado Vanderbilt Hotel</t>
  </si>
  <si>
    <t>Resort</t>
  </si>
  <si>
    <t>1055 Ashford Avenue</t>
  </si>
  <si>
    <t>Mike</t>
  </si>
  <si>
    <t>www.condadovanderbilt.com</t>
  </si>
  <si>
    <t>mrivera@condadovanderbilt.com</t>
  </si>
  <si>
    <t>Coral Princess Inn</t>
  </si>
  <si>
    <t>Avenida Magdalena #1159</t>
  </si>
  <si>
    <t xml:space="preserve">Helen </t>
  </si>
  <si>
    <t>Sampedro</t>
  </si>
  <si>
    <t>www.coralpr.com</t>
  </si>
  <si>
    <t>info@coralpr.com</t>
  </si>
  <si>
    <t>Courtyard by Marriott San Juan Miramar</t>
  </si>
  <si>
    <t>801 Ave. Ponce de León</t>
  </si>
  <si>
    <t>Joanna</t>
  </si>
  <si>
    <t>Garay</t>
  </si>
  <si>
    <t xml:space="preserve">www.marriott.com </t>
  </si>
  <si>
    <t>Da' House Hotel</t>
  </si>
  <si>
    <t>Posada</t>
  </si>
  <si>
    <t>Calle San Francisco #312</t>
  </si>
  <si>
    <t xml:space="preserve">Rafael </t>
  </si>
  <si>
    <t>www.dahousehotel.com</t>
  </si>
  <si>
    <t>Double Tree by Hilton San Juan</t>
  </si>
  <si>
    <t>Ave. de Diego 105</t>
  </si>
  <si>
    <t>Yodil</t>
  </si>
  <si>
    <t>Cabán</t>
  </si>
  <si>
    <t>www.sanjuandoubletree.com</t>
  </si>
  <si>
    <t xml:space="preserve">Yodil.caban@hilton.com </t>
  </si>
  <si>
    <t>P.O. Box 12038</t>
  </si>
  <si>
    <t>Dream Inn Puerto Rico</t>
  </si>
  <si>
    <t>2009 Calle McLeary</t>
  </si>
  <si>
    <t>Nirmala</t>
  </si>
  <si>
    <t>Shamdasani</t>
  </si>
  <si>
    <t>www.dreaminnpr.com</t>
  </si>
  <si>
    <t xml:space="preserve">dreaminnpr@gmail.com </t>
  </si>
  <si>
    <t>Dream's Hotel</t>
  </si>
  <si>
    <t>Urb. Hyde Park</t>
  </si>
  <si>
    <t>109 Avenida Universidad</t>
  </si>
  <si>
    <t>Elena</t>
  </si>
  <si>
    <t>Pagán</t>
  </si>
  <si>
    <t>info@puertoricodreams.com</t>
  </si>
  <si>
    <t>University Gardens</t>
  </si>
  <si>
    <t>109 Ave. Universidad</t>
  </si>
  <si>
    <t xml:space="preserve">El Canario By The Lagoon Hotel </t>
  </si>
  <si>
    <t>Calle Clemenceau #4</t>
  </si>
  <si>
    <t>Visco</t>
  </si>
  <si>
    <t>www.canariolagoonhotel.com</t>
  </si>
  <si>
    <t xml:space="preserve">canariopr@aol.com </t>
  </si>
  <si>
    <t>Canario Boutique Hotel</t>
  </si>
  <si>
    <t># 1317 Ave. Ashford</t>
  </si>
  <si>
    <t>Ivelisse</t>
  </si>
  <si>
    <t>Medina</t>
  </si>
  <si>
    <t>www.canarioboutiquehotel.com</t>
  </si>
  <si>
    <t xml:space="preserve">ivelisse@aubergehaven.com </t>
  </si>
  <si>
    <t>Avenida Ashford #1317</t>
  </si>
  <si>
    <t>Holiday Inn Express San Juan</t>
  </si>
  <si>
    <t>1  Mariano Ramirez Bages St.</t>
  </si>
  <si>
    <t>www.holidayinnexpresscondado.com</t>
  </si>
  <si>
    <t>richard.beiner@holidayinnexpresscondado.com</t>
  </si>
  <si>
    <t>Hostería Del Mar</t>
  </si>
  <si>
    <t>Calle Tapia #1</t>
  </si>
  <si>
    <t>Elsie</t>
  </si>
  <si>
    <t>Herger</t>
  </si>
  <si>
    <t>www.hosteriadelmar.com</t>
  </si>
  <si>
    <t xml:space="preserve">hosteria@caribe.net </t>
  </si>
  <si>
    <t>Calle Tapia # 1</t>
  </si>
  <si>
    <t>Hotel Decanter</t>
  </si>
  <si>
    <t>Calle San José 106</t>
  </si>
  <si>
    <t>Esq. Calle Luna</t>
  </si>
  <si>
    <t>Iván</t>
  </si>
  <si>
    <t>Puig</t>
  </si>
  <si>
    <t>(787) 925-1490</t>
  </si>
  <si>
    <t xml:space="preserve">ynevares@decanterhotel.com </t>
  </si>
  <si>
    <t>Hotel El Convento</t>
  </si>
  <si>
    <t>100 Cristo St.</t>
  </si>
  <si>
    <t>Old San Juan</t>
  </si>
  <si>
    <t>Alfredo</t>
  </si>
  <si>
    <t>Arroyo</t>
  </si>
  <si>
    <t>www.elconvento.com</t>
  </si>
  <si>
    <t xml:space="preserve">aarroyo@elconvento.com </t>
  </si>
  <si>
    <t>Calle Cristo #100</t>
  </si>
  <si>
    <t>Hotel Iberia</t>
  </si>
  <si>
    <t>Ave. Wilson 1464</t>
  </si>
  <si>
    <t xml:space="preserve">Cristóbal </t>
  </si>
  <si>
    <t xml:space="preserve">www.hoteliberiapr.com </t>
  </si>
  <si>
    <t xml:space="preserve">hoteliberiapr@hotmail.com </t>
  </si>
  <si>
    <t>Avenida Wilson 1464</t>
  </si>
  <si>
    <t>Hotel Milano</t>
  </si>
  <si>
    <t>Calle Fortaleza # 307</t>
  </si>
  <si>
    <t>San Emeterio</t>
  </si>
  <si>
    <t>www.hotelmilanopr.com</t>
  </si>
  <si>
    <t>milanohoteloldsanjuan@gmail.com</t>
  </si>
  <si>
    <t>Viejo San Juan,</t>
  </si>
  <si>
    <t>Hotel Miramar</t>
  </si>
  <si>
    <t>606 Avenida Ponce de Leon</t>
  </si>
  <si>
    <t>Sánchez</t>
  </si>
  <si>
    <t>www.hotelmiramarpr.com</t>
  </si>
  <si>
    <t xml:space="preserve">jsanchez@miramarhotelpr.com </t>
  </si>
  <si>
    <t>PO Box 16378</t>
  </si>
  <si>
    <t>Hotel Olimpo Court</t>
  </si>
  <si>
    <t>603 Miramar Avenue,</t>
  </si>
  <si>
    <t>Alexandra</t>
  </si>
  <si>
    <t>Rodríguez</t>
  </si>
  <si>
    <t>hotelolimpocourt@hotmail.com</t>
  </si>
  <si>
    <t>Avenida Miramar 603</t>
  </si>
  <si>
    <t>Hotel Villa Herencia</t>
  </si>
  <si>
    <t>Posada/Hotel</t>
  </si>
  <si>
    <t># 23 Caleta de Las Monjas</t>
  </si>
  <si>
    <t xml:space="preserve">Raúl </t>
  </si>
  <si>
    <t>Fournier</t>
  </si>
  <si>
    <t>Propitario</t>
  </si>
  <si>
    <t>(787) 722-0989</t>
  </si>
  <si>
    <t>www.villaherencia.com</t>
  </si>
  <si>
    <t>rafa@sofohotels.com</t>
  </si>
  <si>
    <t>316 Calle Fortaleza</t>
  </si>
  <si>
    <t>Hyatt House</t>
  </si>
  <si>
    <t>615 Avenida Fernandez Juncos</t>
  </si>
  <si>
    <t>Distrito de Convenciones</t>
  </si>
  <si>
    <t xml:space="preserve">Wilfredo </t>
  </si>
  <si>
    <t>Marerro</t>
  </si>
  <si>
    <t>wilfredo.marrero@hyatt.com</t>
  </si>
  <si>
    <t>Hyatt Place San Juan City Center</t>
  </si>
  <si>
    <t>580 Avenida Fernández Juncos</t>
  </si>
  <si>
    <t>Wilfredo</t>
  </si>
  <si>
    <t>Marrero</t>
  </si>
  <si>
    <t>La Concha A Renaissance Resort</t>
  </si>
  <si>
    <t>Avenida Ashford 1077</t>
  </si>
  <si>
    <t>San Juan, Condado</t>
  </si>
  <si>
    <t>José</t>
  </si>
  <si>
    <t>Padín</t>
  </si>
  <si>
    <t>www.laconcharesort.com</t>
  </si>
  <si>
    <t>acharbounneau@laconcharesort.com</t>
  </si>
  <si>
    <t>La Terraza de San Juan</t>
  </si>
  <si>
    <t>#262 Calle Sol</t>
  </si>
  <si>
    <t>Gustavo</t>
  </si>
  <si>
    <t>Higuerey</t>
  </si>
  <si>
    <t>www.laterrazahotelsanjuan.com</t>
  </si>
  <si>
    <t xml:space="preserve">laterrazadesanjuan@gmail.com </t>
  </si>
  <si>
    <t>Le Consulat Hotel at Condado</t>
  </si>
  <si>
    <t>1149  Avenida Magdalena</t>
  </si>
  <si>
    <t>Eric</t>
  </si>
  <si>
    <t>Ruiz Ruperto</t>
  </si>
  <si>
    <t>www.ihphospitality.com\leconsulat</t>
  </si>
  <si>
    <t xml:space="preserve">gm@leconsulathotel.com </t>
  </si>
  <si>
    <t>1149 Avenida Magdalena</t>
  </si>
  <si>
    <t>Olive Boutique Hotel</t>
  </si>
  <si>
    <t>Calle Aguadilla #55</t>
  </si>
  <si>
    <t>Loise</t>
  </si>
  <si>
    <t>www.oliveboutiquehotel.com</t>
  </si>
  <si>
    <t xml:space="preserve">reservations@oliveboutiquehotel.com </t>
  </si>
  <si>
    <t>O:LV Fifty Five</t>
  </si>
  <si>
    <t xml:space="preserve">#55 Calle Barranquitas </t>
  </si>
  <si>
    <t>(787)705-9994</t>
  </si>
  <si>
    <t>www.olvhotel.com</t>
  </si>
  <si>
    <t>ereservation@olvhotel.com</t>
  </si>
  <si>
    <t>San Juan Marriott Resort &amp; Stellaris Casino</t>
  </si>
  <si>
    <t>Avenida Ashford 1309</t>
  </si>
  <si>
    <t>González</t>
  </si>
  <si>
    <t>www.marriott.com</t>
  </si>
  <si>
    <t xml:space="preserve">Olga.areizaga@marriott.com </t>
  </si>
  <si>
    <t>San Juan Suites Hotel</t>
  </si>
  <si>
    <t>253 Calle Fortaleza</t>
  </si>
  <si>
    <t>Ramón</t>
  </si>
  <si>
    <t>Kury</t>
  </si>
  <si>
    <t>www.sjsuites.com</t>
  </si>
  <si>
    <t xml:space="preserve">info@sjsuites.com </t>
  </si>
  <si>
    <t>Sandy Beach</t>
  </si>
  <si>
    <t>#4 Condado Avenue</t>
  </si>
  <si>
    <t>Ortíz</t>
  </si>
  <si>
    <t>www.sandybeach.com</t>
  </si>
  <si>
    <t xml:space="preserve">sandy@sandybeachhotelpr.com </t>
  </si>
  <si>
    <t>Hotel San Gerónimo</t>
  </si>
  <si>
    <t>Ave. Muñoz Rivera #54</t>
  </si>
  <si>
    <t xml:space="preserve">Edwin </t>
  </si>
  <si>
    <t>Cruz</t>
  </si>
  <si>
    <t>(787)721-1515</t>
  </si>
  <si>
    <t>www.sangeronimohotel.com</t>
  </si>
  <si>
    <t xml:space="preserve">elsangeronimohotel@gmail.com </t>
  </si>
  <si>
    <t>Sheraton Old San Juan</t>
  </si>
  <si>
    <t>Calle Brumbaugh 100</t>
  </si>
  <si>
    <t>Larry</t>
  </si>
  <si>
    <t>Vitale</t>
  </si>
  <si>
    <t>www.sheratonoldsanjuan.com</t>
  </si>
  <si>
    <t>lvitale@sheratonoldsanjuan.com</t>
  </si>
  <si>
    <t>Sheraton Puerto Rico Hotel &amp; Casino</t>
  </si>
  <si>
    <t>200 Convention Boulevard</t>
  </si>
  <si>
    <t>Sam</t>
  </si>
  <si>
    <t>Basu</t>
  </si>
  <si>
    <t xml:space="preserve">sam.basu@sheraton.com </t>
  </si>
  <si>
    <t>Serafina Beach Hotel</t>
  </si>
  <si>
    <t>1045 Ashford Ave.</t>
  </si>
  <si>
    <t xml:space="preserve">Mr. </t>
  </si>
  <si>
    <t>Pierre - Alex</t>
  </si>
  <si>
    <t>Maillard</t>
  </si>
  <si>
    <t>(787)625-6000</t>
  </si>
  <si>
    <t>www.serafinabeachhotel.com</t>
  </si>
  <si>
    <t>pierrealex@serafinabeachhotel.com</t>
  </si>
  <si>
    <t>The Condado Plaza Hilton</t>
  </si>
  <si>
    <t>Ave. Ashford 999</t>
  </si>
  <si>
    <t>www.condadoplaza.com</t>
  </si>
  <si>
    <t xml:space="preserve"> PO Box 902-1270</t>
  </si>
  <si>
    <t>The Wave Hotel</t>
  </si>
  <si>
    <t>76 Avenida Condado</t>
  </si>
  <si>
    <t>Gisela</t>
  </si>
  <si>
    <t>(787) 721-9010</t>
  </si>
  <si>
    <t>www.thewavehotel.com</t>
  </si>
  <si>
    <t xml:space="preserve">gisela.rivera@thewavehotel.com </t>
  </si>
  <si>
    <t>AC Hotel San Juan Condado</t>
  </si>
  <si>
    <t xml:space="preserve">1369 Ashford Ave. </t>
  </si>
  <si>
    <t>Reynaldo</t>
  </si>
  <si>
    <t>Fernández</t>
  </si>
  <si>
    <t>(787)827-7280</t>
  </si>
  <si>
    <t>www.achotels.marriott.com</t>
  </si>
  <si>
    <t xml:space="preserve">rfernandez@highgate.com </t>
  </si>
  <si>
    <t>P.O. Box 363529</t>
  </si>
  <si>
    <t>00936-3529</t>
  </si>
  <si>
    <t>Fairmont El San Juan Hotel</t>
  </si>
  <si>
    <t>6063 Ave. Isla Verde</t>
  </si>
  <si>
    <t xml:space="preserve">Martin </t>
  </si>
  <si>
    <t>Smith</t>
  </si>
  <si>
    <t>Gerente Operaciones</t>
  </si>
  <si>
    <t>(787)791-1000</t>
  </si>
  <si>
    <t>www.elsanjuanhotel.com</t>
  </si>
  <si>
    <t>martin.smith@elsanjuanhotel.com</t>
  </si>
  <si>
    <t>352 Guest House</t>
  </si>
  <si>
    <t>#352 Calle San Francisco</t>
  </si>
  <si>
    <t>Freddy Francisco</t>
  </si>
  <si>
    <t>Andrade Briceño</t>
  </si>
  <si>
    <t>(787)367-0636</t>
  </si>
  <si>
    <t>www.352guesthouse.com</t>
  </si>
  <si>
    <t>info@352guesthouse.com</t>
  </si>
  <si>
    <t>Conturce Hostel</t>
  </si>
  <si>
    <t>Hostel</t>
  </si>
  <si>
    <t>#1507 Calle Loíza Suite 2B 7 3B</t>
  </si>
  <si>
    <t>Jorge</t>
  </si>
  <si>
    <t>Hernández</t>
  </si>
  <si>
    <t>(787)520-8854</t>
  </si>
  <si>
    <t>www.conturcehostel.com</t>
  </si>
  <si>
    <t>info@conturcehostel.com</t>
  </si>
  <si>
    <t>HC 06 Box 72502</t>
  </si>
  <si>
    <t>Nómada Urban Beach Hostel</t>
  </si>
  <si>
    <t>#2062 Calle Loíza</t>
  </si>
  <si>
    <t xml:space="preserve">Jerry </t>
  </si>
  <si>
    <t>Arias</t>
  </si>
  <si>
    <t>(787)470-2338</t>
  </si>
  <si>
    <t>www.nomadahostel.com</t>
  </si>
  <si>
    <t>info@nomadahostel.com</t>
  </si>
  <si>
    <t>Dreams Miramar</t>
  </si>
  <si>
    <t>#635 Ave. Fernández Juncos</t>
  </si>
  <si>
    <t>(787)963-0000</t>
  </si>
  <si>
    <t>info@dreamsmiramar.com</t>
  </si>
  <si>
    <t xml:space="preserve">Casa Los Cummins </t>
  </si>
  <si>
    <t>Calle Luchetti #1218</t>
  </si>
  <si>
    <t xml:space="preserve">Lucy </t>
  </si>
  <si>
    <t>Cummins</t>
  </si>
  <si>
    <t>(939)276-1780</t>
  </si>
  <si>
    <t>www.casaloscummins.com</t>
  </si>
  <si>
    <t>contacto@casaloscummins.com</t>
  </si>
  <si>
    <t>Tres Palmas Inn</t>
  </si>
  <si>
    <t>Calle Park Boulevard  #2212</t>
  </si>
  <si>
    <t>Edwin</t>
  </si>
  <si>
    <t>www.trespalmasinn.com</t>
  </si>
  <si>
    <t>info@trespalmasinn.com</t>
  </si>
  <si>
    <t># 2212 Park Boulevard</t>
  </si>
  <si>
    <t>Hospederías Endosadas en la Región Este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</si>
  <si>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</si>
  <si>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</si>
  <si>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</si>
  <si>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</si>
  <si>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</si>
  <si>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</si>
  <si>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www.clubseabourne.com</t>
  </si>
  <si>
    <t xml:space="preserve">mjose227@aol.com </t>
  </si>
  <si>
    <t>PO Box 357</t>
  </si>
  <si>
    <t>El Conquistador Resort A Waldorf Astoria Resort</t>
  </si>
  <si>
    <t>1000 El Conquistador Avenue</t>
  </si>
  <si>
    <t>Fajardo</t>
  </si>
  <si>
    <t xml:space="preserve">Lydia </t>
  </si>
  <si>
    <t>Feliciano</t>
  </si>
  <si>
    <t>Sales Director</t>
  </si>
  <si>
    <t>www.elconresort.com</t>
  </si>
  <si>
    <t>dconnolly@elconresort.com</t>
  </si>
  <si>
    <t>PO Box 70001</t>
  </si>
  <si>
    <t>El Conquistador, Las Casitas</t>
  </si>
  <si>
    <t>www.lascasitasvillage.com</t>
  </si>
  <si>
    <t>Hotel Fajardo Inn</t>
  </si>
  <si>
    <t>Parcelas Beltran #52</t>
  </si>
  <si>
    <t>Puerto Real</t>
  </si>
  <si>
    <t>Kim</t>
  </si>
  <si>
    <t>Amrud</t>
  </si>
  <si>
    <t>www.fajardoinn.com</t>
  </si>
  <si>
    <t xml:space="preserve">info@fajardoinn.com </t>
  </si>
  <si>
    <t>PO Box 4309</t>
  </si>
  <si>
    <t>Park Royal Club Cala</t>
  </si>
  <si>
    <t>#270 Harbourside Dr.</t>
  </si>
  <si>
    <t>Humacao</t>
  </si>
  <si>
    <t>Sem</t>
  </si>
  <si>
    <t>Cuevas</t>
  </si>
  <si>
    <t>(787)285-5555</t>
  </si>
  <si>
    <t xml:space="preserve">www.parkroyalclubcala.com </t>
  </si>
  <si>
    <t>scuevas@parkroyalhotels.com</t>
  </si>
  <si>
    <t>Candelero Beach Resort</t>
  </si>
  <si>
    <t>Carr. 909 Km. 3.25</t>
  </si>
  <si>
    <t>170 Candelero Drive</t>
  </si>
  <si>
    <t>María T.</t>
  </si>
  <si>
    <t>Suárez</t>
  </si>
  <si>
    <t>(787)247-7979</t>
  </si>
  <si>
    <t>www.candelerobeachhotel.com</t>
  </si>
  <si>
    <t>reservation@candelerobeachresort.com</t>
  </si>
  <si>
    <t>Luquillo Sunrise Beach Inn</t>
  </si>
  <si>
    <t>A2 Ocean Blvd.</t>
  </si>
  <si>
    <t>Luquillo</t>
  </si>
  <si>
    <t>Sra</t>
  </si>
  <si>
    <t>Diana</t>
  </si>
  <si>
    <t>Cortez</t>
  </si>
  <si>
    <t>www.luquillosunrise.com</t>
  </si>
  <si>
    <t>dcortez@luquillosunrise.com</t>
  </si>
  <si>
    <t>PO Box 1043</t>
  </si>
  <si>
    <t>Parador Yunque Mar</t>
  </si>
  <si>
    <t>Parador/Hotel</t>
  </si>
  <si>
    <t>Calle 1 # 6, Bo. Fortuna</t>
  </si>
  <si>
    <t>Edgardo</t>
  </si>
  <si>
    <t>Ferrer</t>
  </si>
  <si>
    <t>www.hotelyunquemar.com</t>
  </si>
  <si>
    <t xml:space="preserve">Hotelyunquemar@gmail.com </t>
  </si>
  <si>
    <t>HC-02 Box 4028</t>
  </si>
  <si>
    <t>Fortuna Playa</t>
  </si>
  <si>
    <t>Parador MaunaCaribe</t>
  </si>
  <si>
    <t>Carr. PR. 901</t>
  </si>
  <si>
    <t>Km. 1,9 Bo. Emajagua</t>
  </si>
  <si>
    <t>Maunabo</t>
  </si>
  <si>
    <t>López</t>
  </si>
  <si>
    <t>www.tropicalinnspr.com</t>
  </si>
  <si>
    <t xml:space="preserve">info@tropicalinnspr.com </t>
  </si>
  <si>
    <t>P.O. Box 1746</t>
  </si>
  <si>
    <t>Yabucoa</t>
  </si>
  <si>
    <t>Casa Flamboyant</t>
  </si>
  <si>
    <t xml:space="preserve"> Carr. 191, Km. 22 </t>
  </si>
  <si>
    <t>Bo. Cubuy</t>
  </si>
  <si>
    <t>Naguabo</t>
  </si>
  <si>
    <t>Ricardo</t>
  </si>
  <si>
    <t>Miranda</t>
  </si>
  <si>
    <t>(787) 559-9800</t>
  </si>
  <si>
    <t>www.casaflamboyantpr.com</t>
  </si>
  <si>
    <t>info@casaflamboyantpr.com   ricky@casaflamboyantpr.com</t>
  </si>
  <si>
    <t>Hotel St. Regis at Bahia Beach Resort</t>
  </si>
  <si>
    <t>Road PR 187</t>
  </si>
  <si>
    <t>Km 4 Hm 2 Bo. Herrera</t>
  </si>
  <si>
    <t>Río Grande</t>
  </si>
  <si>
    <t>Ian</t>
  </si>
  <si>
    <t>Ciappara</t>
  </si>
  <si>
    <t>www.bahiabeachpuertorico.com/st-regis</t>
  </si>
  <si>
    <t>reservation.bahiabeach@stregis.com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</si>
  <si>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</si>
  <si>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</si>
  <si>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</si>
  <si>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</si>
  <si>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</si>
  <si>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</si>
  <si>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</si>
  <si>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www.rainforestinnpr.com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</si>
  <si>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</si>
  <si>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</si>
  <si>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</si>
  <si>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</si>
  <si>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</si>
  <si>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</si>
  <si>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</si>
  <si>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</si>
  <si>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(787)410-2281</t>
  </si>
  <si>
    <t>www.dosaguasriogrande.com</t>
  </si>
  <si>
    <t>dosaguasriogrande@gmail.com; carla.arraiza@gmail.com</t>
  </si>
  <si>
    <t>P.O.Box 9023525</t>
  </si>
  <si>
    <t>Wyndham Grand  Rio Mar Beach Resort  &amp; Spa</t>
  </si>
  <si>
    <t>Carr. 968, Km.120</t>
  </si>
  <si>
    <t>Nils</t>
  </si>
  <si>
    <t>Stolzlechner</t>
  </si>
  <si>
    <t>www.wyndhamhotels.com/wyndham-grand/rio-grande-puerto-rico</t>
  </si>
  <si>
    <t>nstolzlechner@wyndham.com</t>
  </si>
  <si>
    <t>6000 Rio Mar Boulevard</t>
  </si>
  <si>
    <t>Margaritaville Vacation Club Wyndham Rio Mar</t>
  </si>
  <si>
    <t>Time Sharing</t>
  </si>
  <si>
    <t>Bo. Mameyes</t>
  </si>
  <si>
    <t>Rio Grande</t>
  </si>
  <si>
    <t xml:space="preserve">Mrs. </t>
  </si>
  <si>
    <t>Zandra</t>
  </si>
  <si>
    <t>Segarra</t>
  </si>
  <si>
    <t>(787)800-6000</t>
  </si>
  <si>
    <t>www.myclubwyndham.com</t>
  </si>
  <si>
    <t>zsegarra@wyndham.com</t>
  </si>
  <si>
    <t>Hyatt Regency Grand Reserve Puerto Rico</t>
  </si>
  <si>
    <t xml:space="preserve">Carr #3 </t>
  </si>
  <si>
    <t>Sector Coco Beach</t>
  </si>
  <si>
    <t>(787)657-1051</t>
  </si>
  <si>
    <t>www.hyattregencygrandreservepuertorico.com</t>
  </si>
  <si>
    <t>yetzaira.tapia@hyatt.com</t>
  </si>
  <si>
    <t>Casa Amistad</t>
  </si>
  <si>
    <t>#27 Benitez Castaño</t>
  </si>
  <si>
    <t>Vieques</t>
  </si>
  <si>
    <t>Holden</t>
  </si>
  <si>
    <t>(787)247-1017</t>
  </si>
  <si>
    <t>www.casaamistad.com</t>
  </si>
  <si>
    <t>viequesamistad@aol.com</t>
  </si>
  <si>
    <t>Hacienda Tamarindo</t>
  </si>
  <si>
    <t>Road 997 Km.4.5</t>
  </si>
  <si>
    <t>Barrio Puerto Real</t>
  </si>
  <si>
    <t>Burr</t>
  </si>
  <si>
    <t>Vail</t>
  </si>
  <si>
    <t>www.haciendatamarindo.com</t>
  </si>
  <si>
    <t>info@haciendatamarindo.com</t>
  </si>
  <si>
    <t>PO Box 1569</t>
  </si>
  <si>
    <t>Hix Island House</t>
  </si>
  <si>
    <t>Road 995 Km. 1.5</t>
  </si>
  <si>
    <t>Alan</t>
  </si>
  <si>
    <t>DeLapp</t>
  </si>
  <si>
    <t>(787)435-4590</t>
  </si>
  <si>
    <t>www.hixislandhouse.com</t>
  </si>
  <si>
    <t>info@hixisland.com</t>
  </si>
  <si>
    <t>HC - 02 -PO Box 14902</t>
  </si>
  <si>
    <t>Malecon House</t>
  </si>
  <si>
    <t>#105 Calle Flamboyan</t>
  </si>
  <si>
    <t>Bo. Esperanza</t>
  </si>
  <si>
    <t>Collehe</t>
  </si>
  <si>
    <t>Reevies</t>
  </si>
  <si>
    <t>(787)930-4455</t>
  </si>
  <si>
    <t xml:space="preserve">www.maleconhouse.com </t>
  </si>
  <si>
    <t xml:space="preserve">info@maleconhouse.com </t>
  </si>
  <si>
    <t>The Vieques Guesthouse</t>
  </si>
  <si>
    <t>#297 Flamboyan ST.</t>
  </si>
  <si>
    <t>Steven</t>
  </si>
  <si>
    <t>Kult</t>
  </si>
  <si>
    <t>(787)435-1513</t>
  </si>
  <si>
    <t>www.theviequesguesthouse.com</t>
  </si>
  <si>
    <t>viequesguesthouse@hotmail.com</t>
  </si>
  <si>
    <t>Sea Gate Guest House</t>
  </si>
  <si>
    <t xml:space="preserve"> El Fortin St.</t>
  </si>
  <si>
    <t>Sector Fuerte</t>
  </si>
  <si>
    <t>Elizabeth</t>
  </si>
  <si>
    <t>Miller</t>
  </si>
  <si>
    <t>www.seagatehotel.com</t>
  </si>
  <si>
    <t>concierge@seagatehotel.com</t>
  </si>
  <si>
    <t>PO Box 747</t>
  </si>
  <si>
    <t>Villa Coral Guest House</t>
  </si>
  <si>
    <t>485 Calle Gladiolas</t>
  </si>
  <si>
    <t>Annette</t>
  </si>
  <si>
    <t>Bou Rivera &amp; Alicia Padín</t>
  </si>
  <si>
    <t>(787)981-6335</t>
  </si>
  <si>
    <t>www.villacoralguesthouse.com</t>
  </si>
  <si>
    <t>info@villacoralguesthouse.com</t>
  </si>
  <si>
    <t>W Retreat &amp; Spa- Vieques Island</t>
  </si>
  <si>
    <t>State Road 200, Km 3.2</t>
  </si>
  <si>
    <t>Sector Punta Martineau, Bo. Florida</t>
  </si>
  <si>
    <t>Natalie</t>
  </si>
  <si>
    <t>Urban</t>
  </si>
  <si>
    <t>nathalie.urban@whotels.com</t>
  </si>
  <si>
    <t>Carr. 200, Km 3.1</t>
  </si>
  <si>
    <t>HCL Box 9368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</si>
  <si>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</si>
  <si>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</si>
  <si>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</si>
  <si>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</si>
  <si>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</si>
  <si>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</si>
  <si>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</si>
  <si>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</si>
  <si>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</si>
  <si>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</si>
  <si>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</si>
  <si>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</si>
  <si>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</si>
  <si>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Joel</t>
  </si>
  <si>
    <t>Laguna</t>
  </si>
  <si>
    <t xml:space="preserve">www.aquariusvacationclub.com </t>
  </si>
  <si>
    <t>Dorado Beach A Ritz-Carlton Reserve</t>
  </si>
  <si>
    <t>#100 Dorado Beach Drive</t>
  </si>
  <si>
    <t>George</t>
  </si>
  <si>
    <t>Sotelo</t>
  </si>
  <si>
    <t>George.Sotelo@ritzcarlton.com</t>
  </si>
  <si>
    <t>Dorado Beach Hotel- Plantation Village</t>
  </si>
  <si>
    <t>Carr. 693 Km. 11.0</t>
  </si>
  <si>
    <t>Bo. Higuillar</t>
  </si>
  <si>
    <t>David</t>
  </si>
  <si>
    <t>Tyson</t>
  </si>
  <si>
    <t>Director Hotel and Guest Services</t>
  </si>
  <si>
    <t xml:space="preserve">www.doradobeach.com </t>
  </si>
  <si>
    <t xml:space="preserve">dtyson@doradobeach.com </t>
  </si>
  <si>
    <t>500 Plantation Drive, Suite 1</t>
  </si>
  <si>
    <t>Embassy Suites Dorado del Mar Beach &amp; Golf Resort</t>
  </si>
  <si>
    <t>201 Calle Dorado del Mar Blvd.</t>
  </si>
  <si>
    <t>Urb. Dorado del Mar</t>
  </si>
  <si>
    <t>Johanna</t>
  </si>
  <si>
    <t xml:space="preserve">www.embassysuitesdoradodelmarbeach.com </t>
  </si>
  <si>
    <t>johanna.garay@hilton.com</t>
  </si>
  <si>
    <t xml:space="preserve">Hyatt Hacienda del Mar </t>
  </si>
  <si>
    <t>Carretera 693</t>
  </si>
  <si>
    <t>Km 12.9</t>
  </si>
  <si>
    <t>Jon</t>
  </si>
  <si>
    <t>Dindo</t>
  </si>
  <si>
    <t>Resort Manager</t>
  </si>
  <si>
    <t>www.hyattresidenceclub.com</t>
  </si>
  <si>
    <t xml:space="preserve">jon.dindo@hyattvoi.com 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</si>
  <si>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</si>
  <si>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</si>
  <si>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</si>
  <si>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</si>
  <si>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</si>
  <si>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</si>
  <si>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>Martínez</t>
  </si>
  <si>
    <t xml:space="preserve">www.paradorelbuencafe.com </t>
  </si>
  <si>
    <t xml:space="preserve">paradorelbuencafe@gmail.com </t>
  </si>
  <si>
    <t>381 Rd. #2 Km.84.0</t>
  </si>
  <si>
    <t>Punta Maracayo Resort</t>
  </si>
  <si>
    <t>Carr. # 2 Km 84.6</t>
  </si>
  <si>
    <t>Apartado # 8</t>
  </si>
  <si>
    <t>Rosalie</t>
  </si>
  <si>
    <t>Vélez</t>
  </si>
  <si>
    <t>Administradora</t>
  </si>
  <si>
    <t xml:space="preserve">www.hotelpuntamaracayopr.com </t>
  </si>
  <si>
    <t xml:space="preserve">puntamaracayoresort@yahoo.com </t>
  </si>
  <si>
    <t>Apartado #8</t>
  </si>
  <si>
    <t>Hyatt Place Manati Hotel</t>
  </si>
  <si>
    <t>Carr. 2 int Carr 149</t>
  </si>
  <si>
    <t>Bo. Coto Norte</t>
  </si>
  <si>
    <t>Manatí</t>
  </si>
  <si>
    <t xml:space="preserve">Maria </t>
  </si>
  <si>
    <t>Rouco</t>
  </si>
  <si>
    <t xml:space="preserve">www.hyatt.com </t>
  </si>
  <si>
    <t>maria.rouco@hyatt.com</t>
  </si>
  <si>
    <t>P.O. Box 364225</t>
  </si>
  <si>
    <t>Caño Tiburones Guest House</t>
  </si>
  <si>
    <t>Calle Julián Sánchez #151</t>
  </si>
  <si>
    <t>Arecibo</t>
  </si>
  <si>
    <t>Hiram</t>
  </si>
  <si>
    <t>Administrador</t>
  </si>
  <si>
    <t>(787)890-0997</t>
  </si>
  <si>
    <t>ctguesthousel515@gmail.com</t>
  </si>
  <si>
    <t>Villa El Monte Bed &amp; Breakfast</t>
  </si>
  <si>
    <t xml:space="preserve">Calle Ceti #260 </t>
  </si>
  <si>
    <t>Villa Los Pescadores</t>
  </si>
  <si>
    <t>Vega Baja</t>
  </si>
  <si>
    <t xml:space="preserve">Orlando </t>
  </si>
  <si>
    <t>(787)306-2690</t>
  </si>
  <si>
    <t>horlando91@yahoo.com</t>
  </si>
  <si>
    <t>Comfort Inn &amp; Suites- Campomar</t>
  </si>
  <si>
    <t>Carr. PR 165 Km 27.5</t>
  </si>
  <si>
    <t>Toa Baja</t>
  </si>
  <si>
    <t>Brenda</t>
  </si>
  <si>
    <t>Bauzó</t>
  </si>
  <si>
    <t xml:space="preserve">www.comfortinnpr.com </t>
  </si>
  <si>
    <t xml:space="preserve">BauzoBrenda@yahoo.com 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</si>
  <si>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</si>
  <si>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</si>
  <si>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</si>
  <si>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</si>
  <si>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</si>
  <si>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</si>
  <si>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</si>
  <si>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Carlos</t>
  </si>
  <si>
    <t>Rosas</t>
  </si>
  <si>
    <t>www.courtyardaguadilla.com</t>
  </si>
  <si>
    <t xml:space="preserve">gm@courtyardaguadilla.com </t>
  </si>
  <si>
    <t>PO Box 250461</t>
  </si>
  <si>
    <t>Hotel Villa Forín</t>
  </si>
  <si>
    <t>Carretera 107 Km 2.1</t>
  </si>
  <si>
    <t>Reparto El Faro # 5</t>
  </si>
  <si>
    <t>González Alonso</t>
  </si>
  <si>
    <t>www.villaforín.com</t>
  </si>
  <si>
    <t>forin@prtc.net</t>
  </si>
  <si>
    <t>PO Box 3381</t>
  </si>
  <si>
    <t>Parador El Faro</t>
  </si>
  <si>
    <t>Carr. 107 Km. 2</t>
  </si>
  <si>
    <t xml:space="preserve">Erick </t>
  </si>
  <si>
    <t>Ruíz</t>
  </si>
  <si>
    <t xml:space="preserve">www.faroparador.com </t>
  </si>
  <si>
    <t xml:space="preserve">eric.ruiz@ihphospitality.com 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</si>
  <si>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</si>
  <si>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</si>
  <si>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</si>
  <si>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</si>
  <si>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</si>
  <si>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</si>
  <si>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</si>
  <si>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 xml:space="preserve">www.rinconbeach.com </t>
  </si>
  <si>
    <t>sramirez@rinconbeachpr.com</t>
  </si>
  <si>
    <t>PO Box 1875</t>
  </si>
  <si>
    <t>Boho Beach Club</t>
  </si>
  <si>
    <t>Carr. 101 Km 18.1</t>
  </si>
  <si>
    <t>Boqueron</t>
  </si>
  <si>
    <t>Cabo Rojo</t>
  </si>
  <si>
    <t xml:space="preserve">Srta. </t>
  </si>
  <si>
    <t>Luz Mar</t>
  </si>
  <si>
    <t>Soneira</t>
  </si>
  <si>
    <t>(787)851-7110</t>
  </si>
  <si>
    <t xml:space="preserve">www.bohobeachclubpr.com </t>
  </si>
  <si>
    <t>hotelbohobeachclub@gmail.com</t>
  </si>
  <si>
    <t>Aquarius Vacation Club@Boqueron Beach Resort</t>
  </si>
  <si>
    <t>Carr. # 101 Int # 307</t>
  </si>
  <si>
    <t>Bo. Boquerón</t>
  </si>
  <si>
    <t>Thelma</t>
  </si>
  <si>
    <t>Resort General Manager</t>
  </si>
  <si>
    <t xml:space="preserve">www.aquariusvacations.com </t>
  </si>
  <si>
    <t xml:space="preserve">ttorres@wemanagepr.com </t>
  </si>
  <si>
    <t>HC 01 Box 900</t>
  </si>
  <si>
    <t>Cofresí Beach Hotel</t>
  </si>
  <si>
    <t>57 Munoz Rivera St.</t>
  </si>
  <si>
    <t xml:space="preserve">Francisco </t>
  </si>
  <si>
    <t>Sella</t>
  </si>
  <si>
    <t xml:space="preserve">www.cofresibeach.com </t>
  </si>
  <si>
    <t xml:space="preserve">vacations@cofresibeach.com </t>
  </si>
  <si>
    <t>PO Box 1209</t>
  </si>
  <si>
    <t>Boquerón</t>
  </si>
  <si>
    <t>Pitahaya Glamping - Leisure &amp; Adventure</t>
  </si>
  <si>
    <t>Glamping</t>
  </si>
  <si>
    <t>Carr. # 303 Km 11.3</t>
  </si>
  <si>
    <t>Bo. Llanos Costa Camino</t>
  </si>
  <si>
    <t xml:space="preserve">Alberto </t>
  </si>
  <si>
    <t>Ramos Lugo</t>
  </si>
  <si>
    <t>(787)366-5516</t>
  </si>
  <si>
    <t>www.jfkey.vip/properties/pitahaya-glamping/</t>
  </si>
  <si>
    <t>pitahayaglamping@gmail.com</t>
  </si>
  <si>
    <t>4 Casitas</t>
  </si>
  <si>
    <t>P.O. Box 1385</t>
  </si>
  <si>
    <t>Fernando</t>
  </si>
  <si>
    <t>Seda</t>
  </si>
  <si>
    <t>(404)822-4442</t>
  </si>
  <si>
    <t>www.4casitas.com</t>
  </si>
  <si>
    <t>swtourispr@gmail.com</t>
  </si>
  <si>
    <t>Hotel Mi Tierra</t>
  </si>
  <si>
    <t>P.O. Box 5103</t>
  </si>
  <si>
    <t>PMB 83</t>
  </si>
  <si>
    <t>Verónica</t>
  </si>
  <si>
    <t>(787)851-3869</t>
  </si>
  <si>
    <t>hotelmitierra.reservaciones@gmail.com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</si>
  <si>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</si>
  <si>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</si>
  <si>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</si>
  <si>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</si>
  <si>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</si>
  <si>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</si>
  <si>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 xml:space="preserve">www.boquemar.com </t>
  </si>
  <si>
    <t xml:space="preserve">boquemar@prtc.net </t>
  </si>
  <si>
    <t>PO Box 133</t>
  </si>
  <si>
    <t>Parador Combate Beach</t>
  </si>
  <si>
    <t>Carr. 3301 Km. 2.7</t>
  </si>
  <si>
    <t>Interior Playa Combate</t>
  </si>
  <si>
    <t>Tomás</t>
  </si>
  <si>
    <t>www.combatebeach.com</t>
  </si>
  <si>
    <t xml:space="preserve">combatebeachresort@live.com </t>
  </si>
  <si>
    <t>PO Box 1884,</t>
  </si>
  <si>
    <t>Copamarina Resort &amp; Spa</t>
  </si>
  <si>
    <t>Carr.  333, Km. 6.5</t>
  </si>
  <si>
    <t>Bo. Caña Gorda</t>
  </si>
  <si>
    <t>Guánica</t>
  </si>
  <si>
    <t>Benus</t>
  </si>
  <si>
    <t>www.copamarina.com</t>
  </si>
  <si>
    <t>alezbenus@copamarina.com</t>
  </si>
  <si>
    <t>PO Box 805</t>
  </si>
  <si>
    <t>Parador Guanica1929</t>
  </si>
  <si>
    <t>Parador</t>
  </si>
  <si>
    <t xml:space="preserve">Bo. Ensenada </t>
  </si>
  <si>
    <t>Int. 3116 Km 2.5</t>
  </si>
  <si>
    <t>Guanica</t>
  </si>
  <si>
    <t>Christian L.</t>
  </si>
  <si>
    <t>(787)821-0099</t>
  </si>
  <si>
    <t>www.es.tropicalinnspr.com/parador-guanica-1929</t>
  </si>
  <si>
    <t>guanica1929.tropicalinns@gmail.com</t>
  </si>
  <si>
    <t>Hotel Ocean Front</t>
  </si>
  <si>
    <t>Carr. 4466 Km. 0.1</t>
  </si>
  <si>
    <t>Bo. Bajuras</t>
  </si>
  <si>
    <t>Isabela</t>
  </si>
  <si>
    <t>info.oceanfront@yahoo.com</t>
  </si>
  <si>
    <t>Box 285</t>
  </si>
  <si>
    <t>San Antonio</t>
  </si>
  <si>
    <t>Parador Villas Del Mar Hau</t>
  </si>
  <si>
    <t>Parador/Villas Turisticas</t>
  </si>
  <si>
    <t xml:space="preserve">Carr. 466, Km. 8.3 </t>
  </si>
  <si>
    <t>Playa Montones</t>
  </si>
  <si>
    <t xml:space="preserve">Myrna </t>
  </si>
  <si>
    <t>Hau</t>
  </si>
  <si>
    <t>www.paradorvillasdelmarhau.com</t>
  </si>
  <si>
    <t>villahau@gmail.com</t>
  </si>
  <si>
    <t>PO Box 510</t>
  </si>
  <si>
    <t>Royal Isabela</t>
  </si>
  <si>
    <t>396 Ave. Noel Estrada</t>
  </si>
  <si>
    <t xml:space="preserve">Joaquín </t>
  </si>
  <si>
    <t>www.royalisabela.com</t>
  </si>
  <si>
    <t>jlopez@royalisabela.com</t>
  </si>
  <si>
    <t>PO Box 2599</t>
  </si>
  <si>
    <t>Villa Montaña Beach Resort</t>
  </si>
  <si>
    <t>Carr. 4466, Km. 1.9</t>
  </si>
  <si>
    <t xml:space="preserve">Alain </t>
  </si>
  <si>
    <t>Tiphaine</t>
  </si>
  <si>
    <t>www.villamontana.com</t>
  </si>
  <si>
    <t xml:space="preserve">frontdesk@villamontana.com 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</si>
  <si>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</si>
  <si>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</si>
  <si>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</si>
  <si>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</si>
  <si>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</si>
  <si>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</si>
  <si>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www.lajamacapr.com</t>
  </si>
  <si>
    <t xml:space="preserve">lajamaca@yahoo.com </t>
  </si>
  <si>
    <t>PO Box 303</t>
  </si>
  <si>
    <t>Parador Turtle Bay Inn</t>
  </si>
  <si>
    <t>Calle #6, #153</t>
  </si>
  <si>
    <t>Bo. La Parguera</t>
  </si>
  <si>
    <t>Zulma</t>
  </si>
  <si>
    <t>www.turtlebayinn.com</t>
  </si>
  <si>
    <t>info@turtlebayinn.com</t>
  </si>
  <si>
    <t>P O Box 3180</t>
  </si>
  <si>
    <t>Nautilus Hotel</t>
  </si>
  <si>
    <t>#304 La Parguera</t>
  </si>
  <si>
    <t>Enid</t>
  </si>
  <si>
    <t>Cancel</t>
  </si>
  <si>
    <t>(787)899-4565</t>
  </si>
  <si>
    <t>www.nautiluspr.com</t>
  </si>
  <si>
    <t>enidcancel@gmail.com</t>
  </si>
  <si>
    <t xml:space="preserve">Parador Villa Parguera </t>
  </si>
  <si>
    <t>Carr. 304 Km. 3.3, La Parguera</t>
  </si>
  <si>
    <t>Calle Amistad #20,</t>
  </si>
  <si>
    <t>Pancorbo</t>
  </si>
  <si>
    <t>www.villaparguerapr.com</t>
  </si>
  <si>
    <t>management@villaparguerapr.com</t>
  </si>
  <si>
    <t>PO Box 3400</t>
  </si>
  <si>
    <t>Hotel Colonial</t>
  </si>
  <si>
    <t>Calle Iglesia # 14 Sur</t>
  </si>
  <si>
    <t>Esq. Santiago Riera Palmer</t>
  </si>
  <si>
    <t>Mayagüez</t>
  </si>
  <si>
    <t>Heriberto</t>
  </si>
  <si>
    <t>www.hotelcolonial.com</t>
  </si>
  <si>
    <t>booking@hotelcolonial.com</t>
  </si>
  <si>
    <t>PO Box 470</t>
  </si>
  <si>
    <t>Howard Johnson Downtown Mayaguez</t>
  </si>
  <si>
    <t>67 Mckinley Street,</t>
  </si>
  <si>
    <t>Casiano</t>
  </si>
  <si>
    <t>www.wyndhamhotels.com</t>
  </si>
  <si>
    <t xml:space="preserve">hector.casiano@ihphospitality.com 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</si>
  <si>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</si>
  <si>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</si>
  <si>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</si>
  <si>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</si>
  <si>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</si>
  <si>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www.holidayinn.com</t>
  </si>
  <si>
    <t xml:space="preserve">alopez@hitcmayaguez.com </t>
  </si>
  <si>
    <t>2701 Justo Avenue</t>
  </si>
  <si>
    <t>Mayaguez Resort &amp; Casino</t>
  </si>
  <si>
    <t>Rd. 104, Km. 0.3</t>
  </si>
  <si>
    <t>Bo. Algarrobo</t>
  </si>
  <si>
    <t>Santos</t>
  </si>
  <si>
    <t>Alonso</t>
  </si>
  <si>
    <t>www.mayaguezresort.com</t>
  </si>
  <si>
    <t xml:space="preserve">sales@mayaguezresort.com </t>
  </si>
  <si>
    <t>PO Box 3781</t>
  </si>
  <si>
    <t>Hotel El Guajataca</t>
  </si>
  <si>
    <t>Carr. 2 Km. 103</t>
  </si>
  <si>
    <t>Quebradillas</t>
  </si>
  <si>
    <t>Dr.</t>
  </si>
  <si>
    <t>Colombani</t>
  </si>
  <si>
    <t>www.hotelelguajataca.com</t>
  </si>
  <si>
    <t xml:space="preserve">contahotelelguajataca@gmail.com 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</si>
  <si>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</si>
  <si>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</si>
  <si>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</si>
  <si>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</si>
  <si>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</si>
  <si>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</si>
  <si>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</si>
  <si>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www.visittamboo.com</t>
  </si>
  <si>
    <t xml:space="preserve">info@besidethepointe.com </t>
  </si>
  <si>
    <t>HC-01 Box 4430</t>
  </si>
  <si>
    <t>Casa Isleña Inn</t>
  </si>
  <si>
    <t>Rd. 413, Km. 4.8, Int.</t>
  </si>
  <si>
    <t>Bo. Puntas</t>
  </si>
  <si>
    <t xml:space="preserve">Darío </t>
  </si>
  <si>
    <t>Restrepo</t>
  </si>
  <si>
    <t>www.casaislena.com</t>
  </si>
  <si>
    <t>casa.islena@yahoo.com</t>
  </si>
  <si>
    <t>PO Box 1484</t>
  </si>
  <si>
    <t>Casa Verde Hotel</t>
  </si>
  <si>
    <t>Carr. 413 Km. 4.4 Interior</t>
  </si>
  <si>
    <t>Barrio Puntas</t>
  </si>
  <si>
    <t>Bonbright</t>
  </si>
  <si>
    <t>www.casaverdehotel.com</t>
  </si>
  <si>
    <t xml:space="preserve">bbonbright@casaverdehotel.com 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</si>
  <si>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</si>
  <si>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</si>
  <si>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</si>
  <si>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</si>
  <si>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</si>
  <si>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</si>
  <si>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www.coconutpalmsinn.weebly.com</t>
  </si>
  <si>
    <t xml:space="preserve">coconutpalmsinn@yahoo.com </t>
  </si>
  <si>
    <t>PO Box 1765</t>
  </si>
  <si>
    <t>Dos Angeles del Mar Guest House</t>
  </si>
  <si>
    <t>Calle Vista del Mar #4320</t>
  </si>
  <si>
    <t>Barski</t>
  </si>
  <si>
    <t xml:space="preserve">www.dosangelesdelmar.com </t>
  </si>
  <si>
    <t xml:space="preserve">dosangelesdelmar@yahoo.com </t>
  </si>
  <si>
    <t>HC-1 Box 4320</t>
  </si>
  <si>
    <t>Posada Que Chevere</t>
  </si>
  <si>
    <t>Posada/Guest House</t>
  </si>
  <si>
    <t>#17 Muñoz Rivera St.</t>
  </si>
  <si>
    <t>Todd</t>
  </si>
  <si>
    <t>Davis</t>
  </si>
  <si>
    <t>(787) 823-6452</t>
  </si>
  <si>
    <t xml:space="preserve">www.quecheverepr.com </t>
  </si>
  <si>
    <t xml:space="preserve">quechevere@gmail.com </t>
  </si>
  <si>
    <t>Rincón of the Seas Grand Caribbean Hotel</t>
  </si>
  <si>
    <t>Carr. 115 Km. 12.2</t>
  </si>
  <si>
    <t xml:space="preserve">Arnaldo </t>
  </si>
  <si>
    <t xml:space="preserve">Ruíz </t>
  </si>
  <si>
    <t xml:space="preserve">www.rinconofthesea.com </t>
  </si>
  <si>
    <t xml:space="preserve">ar@rinconoftheseas.com </t>
  </si>
  <si>
    <t>PO Box 1850</t>
  </si>
  <si>
    <t>The Lazy Parrot Inn &amp; Restaurant</t>
  </si>
  <si>
    <t>Carr. 413, Km. 4.1, Sector Puntas</t>
  </si>
  <si>
    <t>Steve</t>
  </si>
  <si>
    <t>Lantz</t>
  </si>
  <si>
    <t xml:space="preserve">www.lazyparrot.com </t>
  </si>
  <si>
    <t xml:space="preserve">frontdesk@lazyparrot.com </t>
  </si>
  <si>
    <t>PO Box 430</t>
  </si>
  <si>
    <t>Villa Cofresí Hotel &amp; Restaurant</t>
  </si>
  <si>
    <t>Carr. 115, Km. 12</t>
  </si>
  <si>
    <t>Sandra</t>
  </si>
  <si>
    <t>Caro</t>
  </si>
  <si>
    <t xml:space="preserve">www.villacofresi.com </t>
  </si>
  <si>
    <t xml:space="preserve">info@villacofresi.com </t>
  </si>
  <si>
    <t>PO Box 874</t>
  </si>
  <si>
    <t>A 2 Tiempos Bed &amp; Breakfast</t>
  </si>
  <si>
    <t>Calle Dr. Santiago Vive #70</t>
  </si>
  <si>
    <t>San Germán</t>
  </si>
  <si>
    <t>Linares</t>
  </si>
  <si>
    <t>(787)476-1027</t>
  </si>
  <si>
    <t>www.a2tiempos.com</t>
  </si>
  <si>
    <t>a2tiempos@yahoo.com</t>
  </si>
  <si>
    <t>Hacienda El Jibarito</t>
  </si>
  <si>
    <t>Carr.  445 Km. 6.5</t>
  </si>
  <si>
    <t>Bo. Saltos</t>
  </si>
  <si>
    <t>San Sebastián</t>
  </si>
  <si>
    <t>Ernesto</t>
  </si>
  <si>
    <t>Valle</t>
  </si>
  <si>
    <t>www.haciendaeljibarito.com</t>
  </si>
  <si>
    <t xml:space="preserve">ernestovallepr@gmail.com </t>
  </si>
  <si>
    <t>P.O. Box 3210</t>
  </si>
  <si>
    <t>Hato Arriba Station</t>
  </si>
  <si>
    <t>Casa Campo Bed &amp;Breakfast</t>
  </si>
  <si>
    <t>Carr. PR 111</t>
  </si>
  <si>
    <t>Km 15.4 Urb Pozas Hill</t>
  </si>
  <si>
    <t>(787)232-2038    (787)280-8638</t>
  </si>
  <si>
    <t xml:space="preserve">www.casacampopr.com </t>
  </si>
  <si>
    <t>casacampo.pr@gmail.com</t>
  </si>
  <si>
    <t>San Sebastián Bed &amp; Breakfast</t>
  </si>
  <si>
    <t>Calle Andrés Méndez Liciaga #21</t>
  </si>
  <si>
    <t>Yaiza</t>
  </si>
  <si>
    <t>Arvelo Serrano</t>
  </si>
  <si>
    <t xml:space="preserve">yaiza.arveloserrano@gmail.com 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</si>
  <si>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</si>
  <si>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</si>
  <si>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</si>
  <si>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</si>
  <si>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</si>
  <si>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</si>
  <si>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>www.costabahiahotel.com</t>
  </si>
  <si>
    <t>erodriguez@costabahiahotel.com</t>
  </si>
  <si>
    <t>PO Box 560115</t>
  </si>
  <si>
    <t>Hilton Ponce Golf &amp; Casino Resort</t>
  </si>
  <si>
    <t>Avenida Caribe 1150</t>
  </si>
  <si>
    <t>Ponce</t>
  </si>
  <si>
    <t>Gunther</t>
  </si>
  <si>
    <t>Mainka</t>
  </si>
  <si>
    <t>www.hilton.com</t>
  </si>
  <si>
    <t xml:space="preserve">gunther.mainka@hilton.com </t>
  </si>
  <si>
    <t>P.O. Box 7419</t>
  </si>
  <si>
    <t>Holiday Inn Ponce &amp; Tropical Casino</t>
  </si>
  <si>
    <t xml:space="preserve">Rd. 2 El Tuque, 3315 </t>
  </si>
  <si>
    <t>Ponce By Pass</t>
  </si>
  <si>
    <t>Plaza</t>
  </si>
  <si>
    <t xml:space="preserve">jplaza@hitcponce.com </t>
  </si>
  <si>
    <t>3315 Ponce By Pass</t>
  </si>
  <si>
    <t>Hotel Bélgica</t>
  </si>
  <si>
    <t>Calle Villa  #122 C</t>
  </si>
  <si>
    <t xml:space="preserve">Humberto </t>
  </si>
  <si>
    <t>Saavedra</t>
  </si>
  <si>
    <t>www.hoteliberiapr.com</t>
  </si>
  <si>
    <t xml:space="preserve">hotelbelgica@yahoo.com </t>
  </si>
  <si>
    <t>Calle Villa  #122- C</t>
  </si>
  <si>
    <t>Hotel Melia</t>
  </si>
  <si>
    <t>P.O. Box 331431</t>
  </si>
  <si>
    <t>Abel</t>
  </si>
  <si>
    <t>Misla</t>
  </si>
  <si>
    <t>www.meliacenturyhotel.com</t>
  </si>
  <si>
    <t>abel@mislavillalba.com</t>
  </si>
  <si>
    <t>PO Box 1431</t>
  </si>
  <si>
    <t>Hacienda La Mocha</t>
  </si>
  <si>
    <t>Carr. #505 Km 15</t>
  </si>
  <si>
    <t>Camino La Gloria Sector La Mocha</t>
  </si>
  <si>
    <t xml:space="preserve">Dr. </t>
  </si>
  <si>
    <t>Rigoberto</t>
  </si>
  <si>
    <t xml:space="preserve">Ramos </t>
  </si>
  <si>
    <t>(787)484-2287  (787)644-4469</t>
  </si>
  <si>
    <t>www.haciendalamocha.com</t>
  </si>
  <si>
    <t>lamochaguesthouse@gmail.com</t>
  </si>
  <si>
    <t>Caribe Hotel</t>
  </si>
  <si>
    <t>Rd. 1 Km 123</t>
  </si>
  <si>
    <t>Turpo Industrial Park #103, Mercedita</t>
  </si>
  <si>
    <t>Elianette</t>
  </si>
  <si>
    <t>www.caribehotel.com</t>
  </si>
  <si>
    <t>reservations@caribehotel.com</t>
  </si>
  <si>
    <t>Ponce Plaza Hotel &amp; Casino</t>
  </si>
  <si>
    <t>Calle Reina</t>
  </si>
  <si>
    <t>Esquina Méndez Vigo y Unión</t>
  </si>
  <si>
    <t>Antonio</t>
  </si>
  <si>
    <t>Muñoz</t>
  </si>
  <si>
    <t>www.ponceplazahotelandcasino.com</t>
  </si>
  <si>
    <t>antonio@mbhpr.com</t>
  </si>
  <si>
    <t>PO Box 331183</t>
  </si>
  <si>
    <t xml:space="preserve"> Hospederías Endosadas Distrito Especial Turístico de la Montaña</t>
  </si>
  <si>
    <t>Parador Villas Sotomayor</t>
  </si>
  <si>
    <t>Carr. 123 Km. 36.8, Int. 522</t>
  </si>
  <si>
    <t>Bo. Garzas</t>
  </si>
  <si>
    <t>Adjuntas</t>
  </si>
  <si>
    <t xml:space="preserve">Jesús </t>
  </si>
  <si>
    <t>www.paradorvillassotormayor.com</t>
  </si>
  <si>
    <t xml:space="preserve">jramos@paradorvillassotomayor.com </t>
  </si>
  <si>
    <t>PO Box 28</t>
  </si>
  <si>
    <t>Canyon Boutique Hotel</t>
  </si>
  <si>
    <t>Carr. 719 km 1.0 Bo. Hoyo Honda</t>
  </si>
  <si>
    <t>Barranquitas</t>
  </si>
  <si>
    <t>José L.</t>
  </si>
  <si>
    <t>Berrios</t>
  </si>
  <si>
    <t>(787)308-8775</t>
  </si>
  <si>
    <t>canyonboutiquehotel@gmail.com</t>
  </si>
  <si>
    <t>Hotel Media Luna</t>
  </si>
  <si>
    <t>Carr. 167 Km 1.7</t>
  </si>
  <si>
    <t>Bo. Doña Elena Abajo</t>
  </si>
  <si>
    <t>Comerío</t>
  </si>
  <si>
    <t xml:space="preserve">Joanna </t>
  </si>
  <si>
    <t>(787) 695-5550</t>
  </si>
  <si>
    <t>www.medialunapr.com</t>
  </si>
  <si>
    <t xml:space="preserve">hotelmedialuna1@gmail.com </t>
  </si>
  <si>
    <t>P.O. Box 1108</t>
  </si>
  <si>
    <t>Hacienda Gripiñas</t>
  </si>
  <si>
    <t xml:space="preserve">Carr. 527 Km. 2.5, Bo. Veguita Zama  </t>
  </si>
  <si>
    <t>Jayuya</t>
  </si>
  <si>
    <t>Gladys</t>
  </si>
  <si>
    <t xml:space="preserve">www.haciendagripinas.tripod.com </t>
  </si>
  <si>
    <t>hacienda@jayuya.puertorico.pr</t>
  </si>
  <si>
    <t>PO Box 488</t>
  </si>
  <si>
    <t>Casa Grande Mountain Retreat</t>
  </si>
  <si>
    <t>Road 612, Km. 0 Hm 3,</t>
  </si>
  <si>
    <t>Bo. Caonillas Abajo</t>
  </si>
  <si>
    <t>Utuado</t>
  </si>
  <si>
    <t>Weingarten</t>
  </si>
  <si>
    <t>www.hotelcasagrande.com</t>
  </si>
  <si>
    <t>relax@hotelcasagrande.com</t>
  </si>
  <si>
    <t>PO Box 1499</t>
  </si>
  <si>
    <t>Total de Habitaciones Endosadas</t>
  </si>
  <si>
    <t>*propiedades fuera de operaciones temporalmente luego de paso Huracán María( as of 15/dic/2017).</t>
  </si>
  <si>
    <t>Total Hospederías Endosadas</t>
  </si>
  <si>
    <t>Preparado por: Daliza Cruz - Supervisora Calidad Turistica</t>
  </si>
  <si>
    <t>15/junio/20</t>
  </si>
  <si>
    <t>Bitacora:</t>
  </si>
  <si>
    <t>Reporte Habitaciones Endosadas - Junio 2020</t>
  </si>
  <si>
    <t>Hoteles Pet friendly</t>
  </si>
  <si>
    <t>Hyatt Place Bayamón Hotel &amp; Tropical Casino</t>
  </si>
  <si>
    <t>1560 Ave. Comerio, Bayamón</t>
  </si>
  <si>
    <t>787-779-5000</t>
  </si>
  <si>
    <t>At Wind Chimes Boutique Hotel</t>
  </si>
  <si>
    <t>53 Calle Taft, Condado</t>
  </si>
  <si>
    <t>787-727-4153</t>
  </si>
  <si>
    <t>Condado Vanderbilt</t>
  </si>
  <si>
    <t>1055 Ave. Ashford, Condado</t>
  </si>
  <si>
    <t>787-721-5500</t>
  </si>
  <si>
    <t>Hostería del Mar</t>
  </si>
  <si>
    <t>I Calle Tapia, Ocean Park</t>
  </si>
  <si>
    <t>787-727-3302</t>
  </si>
  <si>
    <t>999 Ave. Ashford, Condado</t>
  </si>
  <si>
    <t>787-721-1000</t>
  </si>
  <si>
    <t>2 Calle José M. Tartak, Isla Verde</t>
  </si>
  <si>
    <t>787-728-3666</t>
  </si>
  <si>
    <t>8020 Calle José M Tartak Isla Verde</t>
  </si>
  <si>
    <t>787-253-9000</t>
  </si>
  <si>
    <t>606 Ave. Ponce de León Miramar</t>
  </si>
  <si>
    <t>787-977-1000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</si>
  <si>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</si>
  <si>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</si>
  <si>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</si>
  <si>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</si>
  <si>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</si>
  <si>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</si>
  <si>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</si>
  <si>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</si>
  <si>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</si>
  <si>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Carr. 165 at km. 27.5 Toa Baja</t>
  </si>
  <si>
    <t>787-641-9090</t>
  </si>
  <si>
    <t xml:space="preserve">Villa Montaña Beach </t>
  </si>
  <si>
    <t>Carr.4466 km. 1.9 Isabela</t>
  </si>
  <si>
    <t>787-872-9554</t>
  </si>
  <si>
    <t>Hyatt Place Manatí Hotel &amp; Casino</t>
  </si>
  <si>
    <t>Carr. 2, Bo. Coto Norte</t>
  </si>
  <si>
    <t>787-854-1000</t>
  </si>
  <si>
    <t xml:space="preserve">Hotel Meliá </t>
  </si>
  <si>
    <t>75 Calle Villa Ponce</t>
  </si>
  <si>
    <t>787-842-0260</t>
  </si>
  <si>
    <t>The Lazy Parrot Inn &amp; Rest</t>
  </si>
  <si>
    <t>Carr. 413 km 4.1 Rincón</t>
  </si>
  <si>
    <t>787-823-5654</t>
  </si>
  <si>
    <t xml:space="preserve">Rincón of the Seas Gran Caribbean Hotel </t>
  </si>
  <si>
    <t>Carr.115 km 12.2</t>
  </si>
  <si>
    <t>787-823-7500</t>
  </si>
  <si>
    <t>2734 Calle 8 Rincón</t>
  </si>
  <si>
    <t>787-823-0147</t>
  </si>
  <si>
    <t>Carr. 187 km 4.2 Rio Grande</t>
  </si>
  <si>
    <t>787-809-8000</t>
  </si>
  <si>
    <t>Wyndham Grand Rio Mar Beach Resort &amp; Spa</t>
  </si>
  <si>
    <t>6000 Blvd. Río Mar</t>
  </si>
  <si>
    <t>787-888-6000</t>
  </si>
  <si>
    <t>Blue Horizon Boutique Resort</t>
  </si>
  <si>
    <t>Carr. 996 km 4.2 Bo. Esperanza Vieques</t>
  </si>
  <si>
    <t>787-741-3318</t>
  </si>
  <si>
    <t>Consuelo</t>
  </si>
  <si>
    <t>ccarrero@fourpointspr.com</t>
  </si>
  <si>
    <t>Marisol</t>
  </si>
  <si>
    <t>Colón</t>
  </si>
  <si>
    <t>marisol.colon@hilton.com</t>
  </si>
  <si>
    <t>Hotel InterContinental San Juan</t>
  </si>
  <si>
    <t>5961 Ave. Isla Verde</t>
  </si>
  <si>
    <t>Herrmann</t>
  </si>
  <si>
    <t>michael.herrmann@ihg.com</t>
  </si>
  <si>
    <t>jacqueline.volkart@ritzcarlton.com</t>
  </si>
  <si>
    <t>Olga.areizaga@marriott.com</t>
  </si>
  <si>
    <t>sam.basu@sheraton.com</t>
  </si>
  <si>
    <t>Leo</t>
  </si>
  <si>
    <t>Gallardo</t>
  </si>
  <si>
    <t>lgallardo@hyatt.com</t>
  </si>
  <si>
    <t>gm@courtyardaguadilla.com</t>
  </si>
  <si>
    <t>alopez@hitcmayaguez.com</t>
  </si>
  <si>
    <t>sales@mayaguezresort.com</t>
  </si>
  <si>
    <t>gunther.mainka@hilton.com</t>
  </si>
  <si>
    <t>jplaza@hitcponce.com</t>
  </si>
  <si>
    <t>Propiedades Endosadas con Casino - Junio 2020</t>
  </si>
  <si>
    <t>Green Lodgings</t>
  </si>
  <si>
    <t>eddie@casasolbnb.com</t>
  </si>
  <si>
    <t>787-688-5818</t>
  </si>
  <si>
    <t>www.dreamsmiramar.com/</t>
  </si>
  <si>
    <t>dreampuertorico@gmail.com</t>
  </si>
  <si>
    <t>787-741-2302</t>
  </si>
  <si>
    <t>www.hixislandhouse.com/</t>
  </si>
  <si>
    <t>Johnrhix@gmail.com</t>
  </si>
  <si>
    <t>www.rainforestinnpr.com/</t>
  </si>
  <si>
    <t>www.tropicalinnspr.com/</t>
  </si>
  <si>
    <t>info@tropicalinnspr.com</t>
  </si>
  <si>
    <t>300km 2.3</t>
  </si>
  <si>
    <t>Llanos Tuna, Sector la Capilla</t>
  </si>
  <si>
    <t>(404) 822-4442</t>
  </si>
  <si>
    <t>(787)254-2358</t>
  </si>
  <si>
    <t>combatebeachresort@live.com</t>
  </si>
  <si>
    <t>(787)899-6162</t>
  </si>
  <si>
    <t>lajamaca@yahoo.com</t>
  </si>
  <si>
    <t>(787)899-6633</t>
  </si>
  <si>
    <t>Hospederías Pequeñas : 3-25 hab.</t>
  </si>
  <si>
    <t>Hospederías Medians : 26-75 hab.</t>
  </si>
  <si>
    <t>Hospederías Grandes: 76 +</t>
  </si>
  <si>
    <t>Ciapara</t>
  </si>
  <si>
    <t>(787)850-2155</t>
  </si>
  <si>
    <t>Gran Melía P.R. Resort &amp; Villas</t>
  </si>
  <si>
    <t>Carretera # 3</t>
  </si>
  <si>
    <t>Sherief</t>
  </si>
  <si>
    <t>Abouelmagd</t>
  </si>
  <si>
    <t>Calle Barranquitas #55</t>
  </si>
  <si>
    <t xml:space="preserve">Iván </t>
  </si>
  <si>
    <t>San Miguel Metro Plaza</t>
  </si>
  <si>
    <t>Comfort Inn San Juan</t>
  </si>
  <si>
    <t>Francisco</t>
  </si>
  <si>
    <t>Mariani</t>
  </si>
  <si>
    <t xml:space="preserve">Ben </t>
  </si>
  <si>
    <t>Tutt</t>
  </si>
  <si>
    <t>(787) 721-5500</t>
  </si>
  <si>
    <t>Director Operaciones</t>
  </si>
  <si>
    <t>Rey</t>
  </si>
  <si>
    <t>Active DM</t>
  </si>
  <si>
    <t>Raúl</t>
  </si>
  <si>
    <t>Bustamante</t>
  </si>
  <si>
    <t>Gerente Operacional</t>
  </si>
  <si>
    <t>(787)963-000</t>
  </si>
  <si>
    <t>Pierre Alex</t>
  </si>
  <si>
    <t>(787) 625-6000</t>
  </si>
  <si>
    <t>Administra-dora</t>
  </si>
  <si>
    <t>Controller</t>
  </si>
  <si>
    <t>Carr. 101 Km. 18.1</t>
  </si>
  <si>
    <t>Srta.</t>
  </si>
  <si>
    <t>P.O. Box 5103 PMB 83</t>
  </si>
  <si>
    <t>Carlo</t>
  </si>
  <si>
    <t>Paolo</t>
  </si>
  <si>
    <t>Rovoletto</t>
  </si>
  <si>
    <t>Arnold</t>
  </si>
  <si>
    <t xml:space="preserve">#304 </t>
  </si>
  <si>
    <t>La Parguera</t>
  </si>
  <si>
    <t xml:space="preserve">Enid </t>
  </si>
  <si>
    <t>(787)372-3256</t>
  </si>
  <si>
    <t xml:space="preserve">Eric </t>
  </si>
  <si>
    <t>Hospederías Endosadas en la Región Montaña</t>
  </si>
  <si>
    <t>Total habitaciones de hoteles</t>
  </si>
  <si>
    <t>Total de hoteles</t>
  </si>
  <si>
    <t xml:space="preserve">Paradores </t>
  </si>
  <si>
    <t>Paradores Endosadas en la Región Este</t>
  </si>
  <si>
    <t>Parador Guanica 1929</t>
  </si>
  <si>
    <t>Bo. Ensenada Int. 3116 Km 2.5</t>
  </si>
  <si>
    <t xml:space="preserve"> Hospederías Endosadas en la Región Montaña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</si>
  <si>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</si>
  <si>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</si>
  <si>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</si>
  <si>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</si>
  <si>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t xml:space="preserve">#297 Flamboyan St. </t>
  </si>
  <si>
    <t>Casa  Amistad</t>
  </si>
  <si>
    <t>#27  Benitez Castaño Street</t>
  </si>
  <si>
    <t>Robin</t>
  </si>
  <si>
    <t>Shepherd</t>
  </si>
  <si>
    <t>Martin</t>
  </si>
  <si>
    <t>Zachary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</si>
  <si>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</si>
  <si>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 xml:space="preserve">Freddy Francisco </t>
  </si>
  <si>
    <t>Le Consulat</t>
  </si>
  <si>
    <t>Casa Los Cummings</t>
  </si>
  <si>
    <t>#1218 Calle Luchetti</t>
  </si>
  <si>
    <t>(939)-276-1780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</si>
  <si>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</si>
  <si>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Caribe (Sur)</t>
    </r>
  </si>
  <si>
    <t>Ramos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</si>
  <si>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Distrito Turístico Especial de la Montaña (Centro)</t>
    </r>
  </si>
  <si>
    <t>Carr. 719 Km 1.0 Bo. Hoyo Honda</t>
  </si>
  <si>
    <t xml:space="preserve">José L. </t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</si>
  <si>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</si>
  <si>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</si>
  <si>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Condo-Hoteles</t>
  </si>
  <si>
    <t>Condo-Hoteles Endosados en la Región Este</t>
  </si>
  <si>
    <t>Dermot</t>
  </si>
  <si>
    <t>Connolly</t>
  </si>
  <si>
    <t>Condo-Hoteles Endosados en el Area Metro</t>
  </si>
  <si>
    <t>Maré St. Clair Collection Hotel</t>
  </si>
  <si>
    <t>Richard</t>
  </si>
  <si>
    <t>St Clair</t>
  </si>
  <si>
    <t>Manager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</si>
  <si>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</si>
  <si>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</si>
  <si>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</si>
  <si>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</si>
  <si>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</si>
  <si>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</si>
  <si>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</si>
  <si>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</si>
  <si>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t>Carr. #3</t>
  </si>
  <si>
    <t>Carr. 909 Km 3.25 170 Candelero Drive</t>
  </si>
  <si>
    <t xml:space="preserve">María T. </t>
  </si>
  <si>
    <t>Dermott</t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</si>
  <si>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</si>
  <si>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</si>
  <si>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</si>
  <si>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Región Este</t>
    </r>
  </si>
  <si>
    <t xml:space="preserve">Carr. 968 </t>
  </si>
  <si>
    <t>(787)800-600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</si>
  <si>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</si>
  <si>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</si>
  <si>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</si>
  <si>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</si>
  <si>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</si>
  <si>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</si>
  <si>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</si>
  <si>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</si>
  <si>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</si>
  <si>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</si>
  <si>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</si>
  <si>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el Area Norte</t>
  </si>
  <si>
    <t>Calle Ceti #260</t>
  </si>
  <si>
    <t xml:space="preserve">Vega Baja </t>
  </si>
  <si>
    <t>Orlando</t>
  </si>
  <si>
    <t>B&amp;B Endosados en Porta del Sol (Oeste)</t>
  </si>
  <si>
    <t>Casa Campo Bed &amp; Breakfast</t>
  </si>
  <si>
    <t>Carr. PR 111 Km 15.4</t>
  </si>
  <si>
    <t>Urb. Pozas Hill</t>
  </si>
  <si>
    <t xml:space="preserve">William </t>
  </si>
  <si>
    <t>Calle Sr. Santiago Vive #70</t>
  </si>
  <si>
    <t xml:space="preserve">Linares </t>
  </si>
  <si>
    <t>Total habitaciones B&amp;B</t>
  </si>
  <si>
    <t>Total de B&amp;B</t>
  </si>
  <si>
    <t>Posadas</t>
  </si>
  <si>
    <t>Posadas Endosadas en el Area Metro</t>
  </si>
  <si>
    <t>Juan R.</t>
  </si>
  <si>
    <t>Raúl E.</t>
  </si>
  <si>
    <t>Posadas Endosadas en Porta del Sol (Oeste)</t>
  </si>
  <si>
    <t>Total habitaciones en Posadas</t>
  </si>
  <si>
    <t>Total de Posadas</t>
  </si>
  <si>
    <t>Hosteles</t>
  </si>
  <si>
    <t>Hosteles Endosados en el Area Metro</t>
  </si>
  <si>
    <t>#1507 Calle Loíza Suite 2B &amp; 3B</t>
  </si>
  <si>
    <t xml:space="preserve">Jorge </t>
  </si>
  <si>
    <t>Jerry</t>
  </si>
  <si>
    <t>(787)233-8770</t>
  </si>
  <si>
    <t>Hosteles Endosados Porta del Sol (Oeste)</t>
  </si>
  <si>
    <t>Carr. #303 KM 11.3</t>
  </si>
  <si>
    <t xml:space="preserve">Bo. Llanos Costa Camino </t>
  </si>
  <si>
    <t>Albertp</t>
  </si>
  <si>
    <t>Exclusion Date</t>
  </si>
  <si>
    <t>Reason</t>
  </si>
  <si>
    <t xml:space="preserve"># Emplo-   yees </t>
  </si>
  <si>
    <t>Hospederías Excluidas -Porta del Sol</t>
  </si>
  <si>
    <t>paradiseguesthouse@hotmail.com</t>
  </si>
  <si>
    <t>Total</t>
  </si>
  <si>
    <t>Reporte Habitaciones Excluidas - Junio 2020</t>
  </si>
  <si>
    <t>francisco.martinez@courtyard.com</t>
  </si>
  <si>
    <t>jlaguna@aquariusresorts.com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</si>
</sst>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0000"/>
    <numFmt numFmtId="165" formatCode="[&lt;=9999999]###\-####;\(###\)\ ###\-####"/>
    <numFmt numFmtId="166" formatCode="_(* #,##0_);_(* \(#,##0\);_(* &quot;-&quot;??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strike/>
      <sz val="8"/>
      <color indexed="8"/>
      <name val="Calibri"/>
      <family val="2"/>
      <scheme val="minor"/>
    </font>
    <font>
      <b/>
      <strike/>
      <sz val="8"/>
      <color indexed="8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trike/>
      <sz val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6"/>
      <color rgb="FF00B050"/>
      <name val="Arial"/>
      <family val="2"/>
    </font>
    <font>
      <b/>
      <sz val="8"/>
      <color theme="0"/>
      <name val="Arial"/>
      <family val="2"/>
    </font>
    <font>
      <b/>
      <sz val="6"/>
      <color theme="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9"/>
      <color rgb="FFFF0000"/>
      <name val="Calibri"/>
      <family val="2"/>
      <scheme val="minor"/>
    </font>
    <font>
      <b/>
      <sz val="9"/>
      <color rgb="FF0066FF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3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vertical="top" wrapText="1"/>
    </xf>
    <xf numFmtId="0" fontId="9" fillId="3" borderId="13" xfId="0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right" vertical="center" wrapText="1"/>
    </xf>
    <xf numFmtId="0" fontId="10" fillId="4" borderId="16" xfId="0" applyFont="1" applyFill="1" applyBorder="1" applyAlignment="1">
      <alignment horizontal="left" vertical="center" wrapText="1"/>
    </xf>
    <xf numFmtId="164" fontId="10" fillId="4" borderId="16" xfId="0" applyNumberFormat="1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5" fontId="10" fillId="4" borderId="16" xfId="0" applyNumberFormat="1" applyFont="1" applyFill="1" applyBorder="1" applyAlignment="1">
      <alignment horizontal="left" vertical="center" wrapText="1"/>
    </xf>
    <xf numFmtId="165" fontId="4" fillId="4" borderId="16" xfId="3" applyNumberFormat="1" applyFill="1" applyBorder="1" applyAlignment="1">
      <alignment vertical="center" wrapText="1"/>
    </xf>
    <xf numFmtId="0" fontId="4" fillId="4" borderId="16" xfId="3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left" vertical="center" wrapText="1"/>
    </xf>
    <xf numFmtId="164" fontId="10" fillId="4" borderId="18" xfId="0" applyNumberFormat="1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165" fontId="10" fillId="4" borderId="18" xfId="0" applyNumberFormat="1" applyFont="1" applyFill="1" applyBorder="1" applyAlignment="1">
      <alignment horizontal="left" vertical="center" wrapText="1"/>
    </xf>
    <xf numFmtId="0" fontId="4" fillId="4" borderId="18" xfId="3" applyFill="1" applyBorder="1" applyAlignment="1">
      <alignment vertical="center" wrapText="1"/>
    </xf>
    <xf numFmtId="0" fontId="4" fillId="4" borderId="18" xfId="3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right" vertical="center" wrapText="1"/>
    </xf>
    <xf numFmtId="0" fontId="10" fillId="5" borderId="16" xfId="0" applyFont="1" applyFill="1" applyBorder="1" applyAlignment="1">
      <alignment horizontal="left" vertical="center" wrapText="1"/>
    </xf>
    <xf numFmtId="164" fontId="10" fillId="5" borderId="16" xfId="0" applyNumberFormat="1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center" vertical="center" wrapText="1"/>
    </xf>
    <xf numFmtId="165" fontId="10" fillId="5" borderId="16" xfId="0" applyNumberFormat="1" applyFont="1" applyFill="1" applyBorder="1" applyAlignment="1">
      <alignment horizontal="left" vertical="center" wrapText="1"/>
    </xf>
    <xf numFmtId="0" fontId="4" fillId="0" borderId="18" xfId="3" applyBorder="1" applyAlignment="1">
      <alignment vertical="center" wrapText="1"/>
    </xf>
    <xf numFmtId="0" fontId="4" fillId="5" borderId="16" xfId="3" applyFill="1" applyBorder="1" applyAlignment="1">
      <alignment horizontal="left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4" fillId="5" borderId="0" xfId="3" applyFill="1" applyAlignment="1">
      <alignment horizontal="left" vertical="center" wrapText="1"/>
    </xf>
    <xf numFmtId="0" fontId="11" fillId="5" borderId="20" xfId="0" applyFont="1" applyFill="1" applyBorder="1" applyAlignment="1">
      <alignment horizontal="center" vertical="center" wrapText="1"/>
    </xf>
    <xf numFmtId="1" fontId="11" fillId="3" borderId="18" xfId="0" applyNumberFormat="1" applyFont="1" applyFill="1" applyBorder="1" applyAlignment="1">
      <alignment horizontal="center" vertical="center" wrapText="1"/>
    </xf>
    <xf numFmtId="0" fontId="4" fillId="4" borderId="0" xfId="3" applyFill="1" applyAlignment="1">
      <alignment vertical="center"/>
    </xf>
    <xf numFmtId="1" fontId="11" fillId="4" borderId="8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wrapText="1"/>
    </xf>
    <xf numFmtId="1" fontId="11" fillId="4" borderId="20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164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left" vertical="center" wrapText="1"/>
    </xf>
    <xf numFmtId="0" fontId="4" fillId="0" borderId="18" xfId="3" applyBorder="1" applyAlignment="1">
      <alignment horizontal="left" vertical="center" wrapText="1"/>
    </xf>
    <xf numFmtId="0" fontId="10" fillId="4" borderId="18" xfId="0" applyFont="1" applyFill="1" applyBorder="1" applyAlignment="1">
      <alignment vertical="center" wrapText="1"/>
    </xf>
    <xf numFmtId="0" fontId="10" fillId="7" borderId="15" xfId="0" applyFont="1" applyFill="1" applyBorder="1" applyAlignment="1">
      <alignment horizontal="right" vertical="center" wrapText="1"/>
    </xf>
    <xf numFmtId="0" fontId="10" fillId="7" borderId="18" xfId="0" applyFont="1" applyFill="1" applyBorder="1" applyAlignment="1">
      <alignment horizontal="left" vertical="center" wrapText="1"/>
    </xf>
    <xf numFmtId="164" fontId="10" fillId="7" borderId="18" xfId="0" applyNumberFormat="1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165" fontId="10" fillId="7" borderId="18" xfId="0" applyNumberFormat="1" applyFont="1" applyFill="1" applyBorder="1" applyAlignment="1">
      <alignment horizontal="left" vertical="center" wrapText="1"/>
    </xf>
    <xf numFmtId="0" fontId="4" fillId="7" borderId="18" xfId="3" applyFill="1" applyBorder="1" applyAlignment="1">
      <alignment vertical="center" wrapText="1"/>
    </xf>
    <xf numFmtId="0" fontId="4" fillId="7" borderId="18" xfId="3" applyFill="1" applyBorder="1" applyAlignment="1">
      <alignment horizontal="left" vertical="center" wrapText="1"/>
    </xf>
    <xf numFmtId="1" fontId="11" fillId="4" borderId="19" xfId="0" applyNumberFormat="1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left" vertical="center" wrapText="1"/>
    </xf>
    <xf numFmtId="164" fontId="10" fillId="5" borderId="18" xfId="0" applyNumberFormat="1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165" fontId="10" fillId="5" borderId="18" xfId="0" applyNumberFormat="1" applyFont="1" applyFill="1" applyBorder="1" applyAlignment="1">
      <alignment horizontal="left" vertical="center" wrapText="1"/>
    </xf>
    <xf numFmtId="0" fontId="4" fillId="5" borderId="18" xfId="3" applyFill="1" applyBorder="1" applyAlignment="1">
      <alignment horizontal="left" vertical="center" wrapText="1"/>
    </xf>
    <xf numFmtId="1" fontId="11" fillId="5" borderId="8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wrapText="1"/>
    </xf>
    <xf numFmtId="165" fontId="4" fillId="4" borderId="18" xfId="3" applyNumberFormat="1" applyFill="1" applyBorder="1" applyAlignment="1">
      <alignment horizontal="left" vertical="center" wrapText="1"/>
    </xf>
    <xf numFmtId="1" fontId="11" fillId="5" borderId="20" xfId="0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right" vertical="center" wrapText="1"/>
    </xf>
    <xf numFmtId="165" fontId="4" fillId="0" borderId="18" xfId="3" applyNumberFormat="1" applyBorder="1" applyAlignment="1">
      <alignment horizontal="left" vertical="center" wrapText="1"/>
    </xf>
    <xf numFmtId="165" fontId="2" fillId="4" borderId="18" xfId="2" applyNumberFormat="1" applyFill="1" applyBorder="1" applyAlignment="1">
      <alignment horizontal="left" vertical="center" wrapText="1"/>
    </xf>
    <xf numFmtId="0" fontId="4" fillId="4" borderId="18" xfId="3" applyFill="1" applyBorder="1" applyAlignment="1">
      <alignment horizontal="left" vertical="top" wrapText="1"/>
    </xf>
    <xf numFmtId="0" fontId="11" fillId="8" borderId="18" xfId="0" applyFont="1" applyFill="1" applyBorder="1" applyAlignment="1">
      <alignment horizontal="center" vertical="center" wrapText="1"/>
    </xf>
    <xf numFmtId="1" fontId="10" fillId="4" borderId="18" xfId="0" applyNumberFormat="1" applyFont="1" applyFill="1" applyBorder="1" applyAlignment="1">
      <alignment horizontal="center" vertical="center" wrapText="1"/>
    </xf>
    <xf numFmtId="165" fontId="4" fillId="5" borderId="18" xfId="3" applyNumberFormat="1" applyFill="1" applyBorder="1" applyAlignment="1">
      <alignment horizontal="left" vertical="center" wrapText="1"/>
    </xf>
    <xf numFmtId="0" fontId="4" fillId="4" borderId="18" xfId="3" applyFill="1" applyBorder="1" applyAlignment="1">
      <alignment vertical="center"/>
    </xf>
    <xf numFmtId="0" fontId="4" fillId="0" borderId="18" xfId="3" applyBorder="1"/>
    <xf numFmtId="0" fontId="4" fillId="0" borderId="0" xfId="3"/>
    <xf numFmtId="0" fontId="4" fillId="0" borderId="16" xfId="3" applyBorder="1"/>
    <xf numFmtId="0" fontId="4" fillId="4" borderId="18" xfId="3" applyFill="1" applyBorder="1"/>
    <xf numFmtId="0" fontId="4" fillId="4" borderId="0" xfId="3" applyFill="1"/>
    <xf numFmtId="1" fontId="11" fillId="5" borderId="1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3" fontId="12" fillId="3" borderId="21" xfId="0" applyNumberFormat="1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right" vertical="center" wrapText="1"/>
    </xf>
    <xf numFmtId="0" fontId="12" fillId="9" borderId="13" xfId="0" applyFont="1" applyFill="1" applyBorder="1" applyAlignment="1">
      <alignment horizontal="left" vertical="center" wrapText="1"/>
    </xf>
    <xf numFmtId="0" fontId="12" fillId="9" borderId="14" xfId="0" applyFont="1" applyFill="1" applyBorder="1" applyAlignment="1">
      <alignment horizontal="left" vertical="center" wrapText="1"/>
    </xf>
    <xf numFmtId="0" fontId="12" fillId="9" borderId="12" xfId="0" applyFont="1" applyFill="1" applyBorder="1" applyAlignment="1">
      <alignment vertical="top" wrapText="1"/>
    </xf>
    <xf numFmtId="0" fontId="12" fillId="9" borderId="13" xfId="0" applyFont="1" applyFill="1" applyBorder="1" applyAlignment="1">
      <alignment vertical="top" wrapText="1"/>
    </xf>
    <xf numFmtId="0" fontId="12" fillId="9" borderId="14" xfId="0" applyFont="1" applyFill="1" applyBorder="1" applyAlignment="1">
      <alignment vertical="top" wrapText="1"/>
    </xf>
    <xf numFmtId="0" fontId="10" fillId="10" borderId="22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left" vertical="center" wrapText="1"/>
    </xf>
    <xf numFmtId="164" fontId="10" fillId="10" borderId="18" xfId="0" applyNumberFormat="1" applyFont="1" applyFill="1" applyBorder="1" applyAlignment="1">
      <alignment horizontal="left" vertical="center" wrapText="1"/>
    </xf>
    <xf numFmtId="0" fontId="10" fillId="10" borderId="18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165" fontId="10" fillId="10" borderId="18" xfId="0" applyNumberFormat="1" applyFont="1" applyFill="1" applyBorder="1" applyAlignment="1">
      <alignment horizontal="left" vertical="center" wrapText="1"/>
    </xf>
    <xf numFmtId="165" fontId="4" fillId="10" borderId="18" xfId="3" applyNumberFormat="1" applyFill="1" applyBorder="1" applyAlignment="1">
      <alignment horizontal="left" vertical="center" wrapText="1"/>
    </xf>
    <xf numFmtId="0" fontId="4" fillId="10" borderId="18" xfId="3" applyFill="1" applyBorder="1" applyAlignment="1">
      <alignment horizontal="left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right" vertical="center" wrapText="1"/>
    </xf>
    <xf numFmtId="165" fontId="4" fillId="7" borderId="18" xfId="3" applyNumberForma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left" vertical="center" wrapText="1"/>
    </xf>
    <xf numFmtId="164" fontId="10" fillId="0" borderId="7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165" fontId="10" fillId="0" borderId="7" xfId="0" applyNumberFormat="1" applyFont="1" applyBorder="1" applyAlignment="1">
      <alignment horizontal="left" vertical="center" wrapText="1"/>
    </xf>
    <xf numFmtId="0" fontId="4" fillId="0" borderId="7" xfId="3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4" fillId="5" borderId="0" xfId="3" applyFill="1" applyAlignment="1">
      <alignment vertical="center"/>
    </xf>
    <xf numFmtId="0" fontId="10" fillId="5" borderId="18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left" vertical="center" wrapText="1"/>
    </xf>
    <xf numFmtId="164" fontId="10" fillId="5" borderId="24" xfId="0" applyNumberFormat="1" applyFont="1" applyFill="1" applyBorder="1" applyAlignment="1">
      <alignment horizontal="left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1" fillId="9" borderId="24" xfId="0" applyFont="1" applyFill="1" applyBorder="1" applyAlignment="1">
      <alignment horizontal="center" vertical="center" wrapText="1"/>
    </xf>
    <xf numFmtId="165" fontId="10" fillId="5" borderId="24" xfId="0" applyNumberFormat="1" applyFont="1" applyFill="1" applyBorder="1" applyAlignment="1">
      <alignment horizontal="left" vertical="center" wrapText="1"/>
    </xf>
    <xf numFmtId="0" fontId="4" fillId="5" borderId="24" xfId="3" applyFill="1" applyBorder="1" applyAlignment="1">
      <alignment horizontal="left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right" vertical="center" wrapText="1"/>
    </xf>
    <xf numFmtId="0" fontId="10" fillId="11" borderId="0" xfId="0" applyFont="1" applyFill="1" applyAlignment="1">
      <alignment horizontal="left" vertical="top" wrapText="1"/>
    </xf>
    <xf numFmtId="0" fontId="10" fillId="11" borderId="0" xfId="0" applyFont="1" applyFill="1" applyAlignment="1">
      <alignment horizontal="center" vertical="center" wrapText="1"/>
    </xf>
    <xf numFmtId="3" fontId="9" fillId="9" borderId="21" xfId="0" applyNumberFormat="1" applyFont="1" applyFill="1" applyBorder="1" applyAlignment="1">
      <alignment horizontal="center" vertical="center" wrapText="1"/>
    </xf>
    <xf numFmtId="3" fontId="10" fillId="11" borderId="0" xfId="0" applyNumberFormat="1" applyFont="1" applyFill="1" applyAlignment="1">
      <alignment horizontal="center" vertical="center" wrapText="1"/>
    </xf>
    <xf numFmtId="0" fontId="9" fillId="12" borderId="26" xfId="0" applyFont="1" applyFill="1" applyBorder="1" applyAlignment="1">
      <alignment horizontal="right" vertical="center" wrapText="1"/>
    </xf>
    <xf numFmtId="0" fontId="9" fillId="12" borderId="5" xfId="0" applyFont="1" applyFill="1" applyBorder="1" applyAlignment="1">
      <alignment horizontal="left" vertical="center" wrapText="1"/>
    </xf>
    <xf numFmtId="0" fontId="9" fillId="12" borderId="27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vertical="top" wrapText="1"/>
    </xf>
    <xf numFmtId="0" fontId="9" fillId="12" borderId="12" xfId="0" applyFont="1" applyFill="1" applyBorder="1" applyAlignment="1">
      <alignment vertical="top" wrapText="1"/>
    </xf>
    <xf numFmtId="0" fontId="9" fillId="12" borderId="13" xfId="0" applyFont="1" applyFill="1" applyBorder="1" applyAlignment="1">
      <alignment vertical="top" wrapText="1"/>
    </xf>
    <xf numFmtId="0" fontId="9" fillId="12" borderId="14" xfId="0" applyFont="1" applyFill="1" applyBorder="1" applyAlignment="1">
      <alignment vertical="top" wrapText="1"/>
    </xf>
    <xf numFmtId="0" fontId="10" fillId="13" borderId="28" xfId="0" applyFont="1" applyFill="1" applyBorder="1" applyAlignment="1">
      <alignment horizontal="right" vertical="center" wrapText="1"/>
    </xf>
    <xf numFmtId="0" fontId="10" fillId="13" borderId="29" xfId="0" applyFont="1" applyFill="1" applyBorder="1" applyAlignment="1">
      <alignment horizontal="left" vertical="center" wrapText="1"/>
    </xf>
    <xf numFmtId="164" fontId="10" fillId="13" borderId="29" xfId="0" applyNumberFormat="1" applyFont="1" applyFill="1" applyBorder="1" applyAlignment="1">
      <alignment horizontal="left" vertical="center" wrapText="1"/>
    </xf>
    <xf numFmtId="0" fontId="10" fillId="13" borderId="29" xfId="0" applyFont="1" applyFill="1" applyBorder="1" applyAlignment="1">
      <alignment horizontal="center" vertical="center" wrapText="1"/>
    </xf>
    <xf numFmtId="0" fontId="11" fillId="12" borderId="29" xfId="0" applyFont="1" applyFill="1" applyBorder="1" applyAlignment="1">
      <alignment horizontal="center" vertical="center" wrapText="1"/>
    </xf>
    <xf numFmtId="165" fontId="10" fillId="13" borderId="29" xfId="0" applyNumberFormat="1" applyFont="1" applyFill="1" applyBorder="1" applyAlignment="1">
      <alignment horizontal="left" vertical="center" wrapText="1"/>
    </xf>
    <xf numFmtId="0" fontId="4" fillId="13" borderId="29" xfId="3" applyFill="1" applyBorder="1" applyAlignment="1">
      <alignment vertical="center" wrapText="1"/>
    </xf>
    <xf numFmtId="0" fontId="4" fillId="13" borderId="29" xfId="3" applyFill="1" applyBorder="1" applyAlignment="1">
      <alignment horizontal="left" vertical="center" wrapText="1"/>
    </xf>
    <xf numFmtId="0" fontId="11" fillId="13" borderId="30" xfId="0" applyFont="1" applyFill="1" applyBorder="1" applyAlignment="1">
      <alignment horizontal="center" vertical="center" wrapText="1"/>
    </xf>
    <xf numFmtId="0" fontId="10" fillId="13" borderId="16" xfId="0" applyFont="1" applyFill="1" applyBorder="1" applyAlignment="1">
      <alignment horizontal="left" vertical="center" wrapText="1"/>
    </xf>
    <xf numFmtId="164" fontId="10" fillId="13" borderId="16" xfId="0" applyNumberFormat="1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right" vertical="center" wrapText="1"/>
    </xf>
    <xf numFmtId="0" fontId="4" fillId="13" borderId="18" xfId="3" applyFill="1" applyBorder="1" applyAlignment="1">
      <alignment vertical="center" wrapText="1"/>
    </xf>
    <xf numFmtId="0" fontId="11" fillId="13" borderId="23" xfId="0" applyFont="1" applyFill="1" applyBorder="1" applyAlignment="1">
      <alignment horizontal="center" vertical="center" wrapText="1"/>
    </xf>
    <xf numFmtId="0" fontId="10" fillId="13" borderId="18" xfId="0" applyFont="1" applyFill="1" applyBorder="1" applyAlignment="1">
      <alignment horizontal="left" vertical="center" wrapText="1"/>
    </xf>
    <xf numFmtId="164" fontId="10" fillId="13" borderId="18" xfId="0" applyNumberFormat="1" applyFont="1" applyFill="1" applyBorder="1" applyAlignment="1">
      <alignment horizontal="left" vertical="center" wrapText="1"/>
    </xf>
    <xf numFmtId="0" fontId="10" fillId="13" borderId="18" xfId="0" applyFont="1" applyFill="1" applyBorder="1" applyAlignment="1">
      <alignment horizontal="center" vertical="center" wrapText="1"/>
    </xf>
    <xf numFmtId="0" fontId="11" fillId="12" borderId="18" xfId="0" applyFont="1" applyFill="1" applyBorder="1" applyAlignment="1">
      <alignment horizontal="center" vertical="center" wrapText="1"/>
    </xf>
    <xf numFmtId="165" fontId="10" fillId="13" borderId="18" xfId="0" applyNumberFormat="1" applyFont="1" applyFill="1" applyBorder="1" applyAlignment="1">
      <alignment horizontal="left" vertical="center" wrapText="1"/>
    </xf>
    <xf numFmtId="0" fontId="4" fillId="13" borderId="18" xfId="3" applyFill="1" applyBorder="1" applyAlignment="1">
      <alignment horizontal="left" vertical="center" wrapText="1"/>
    </xf>
    <xf numFmtId="165" fontId="4" fillId="7" borderId="18" xfId="3" applyNumberFormat="1" applyFill="1" applyBorder="1" applyAlignment="1">
      <alignment vertical="center" wrapText="1"/>
    </xf>
    <xf numFmtId="0" fontId="11" fillId="13" borderId="23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left" vertical="center" wrapText="1"/>
    </xf>
    <xf numFmtId="164" fontId="10" fillId="13" borderId="7" xfId="0" applyNumberFormat="1" applyFont="1" applyFill="1" applyBorder="1" applyAlignment="1">
      <alignment horizontal="left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165" fontId="10" fillId="13" borderId="7" xfId="0" applyNumberFormat="1" applyFont="1" applyFill="1" applyBorder="1" applyAlignment="1">
      <alignment horizontal="left" vertical="center" wrapText="1"/>
    </xf>
    <xf numFmtId="165" fontId="10" fillId="13" borderId="18" xfId="0" applyNumberFormat="1" applyFont="1" applyFill="1" applyBorder="1" applyAlignment="1">
      <alignment vertical="center" wrapText="1"/>
    </xf>
    <xf numFmtId="0" fontId="4" fillId="13" borderId="7" xfId="3" applyFill="1" applyBorder="1" applyAlignment="1">
      <alignment horizontal="left" vertical="center" wrapText="1"/>
    </xf>
    <xf numFmtId="0" fontId="11" fillId="13" borderId="8" xfId="0" applyFont="1" applyFill="1" applyBorder="1" applyAlignment="1">
      <alignment horizontal="center" vertical="center" wrapText="1"/>
    </xf>
    <xf numFmtId="0" fontId="10" fillId="13" borderId="31" xfId="0" applyFont="1" applyFill="1" applyBorder="1" applyAlignment="1">
      <alignment horizontal="left" vertical="center" wrapText="1"/>
    </xf>
    <xf numFmtId="0" fontId="11" fillId="12" borderId="24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9" fillId="12" borderId="33" xfId="0" applyFont="1" applyFill="1" applyBorder="1" applyAlignment="1">
      <alignment horizontal="center" vertical="center" wrapText="1"/>
    </xf>
    <xf numFmtId="0" fontId="9" fillId="14" borderId="12" xfId="0" applyFont="1" applyFill="1" applyBorder="1" applyAlignment="1">
      <alignment horizontal="right" vertical="center" wrapText="1"/>
    </xf>
    <xf numFmtId="0" fontId="9" fillId="14" borderId="13" xfId="0" applyFont="1" applyFill="1" applyBorder="1" applyAlignment="1">
      <alignment horizontal="left" vertical="center" wrapText="1"/>
    </xf>
    <xf numFmtId="0" fontId="9" fillId="14" borderId="14" xfId="0" applyFont="1" applyFill="1" applyBorder="1" applyAlignment="1">
      <alignment horizontal="left" vertical="center" wrapText="1"/>
    </xf>
    <xf numFmtId="0" fontId="9" fillId="14" borderId="12" xfId="0" applyFont="1" applyFill="1" applyBorder="1" applyAlignment="1">
      <alignment vertical="top" wrapText="1"/>
    </xf>
    <xf numFmtId="0" fontId="9" fillId="14" borderId="13" xfId="0" applyFont="1" applyFill="1" applyBorder="1" applyAlignment="1">
      <alignment vertical="top" wrapText="1"/>
    </xf>
    <xf numFmtId="0" fontId="9" fillId="14" borderId="14" xfId="0" applyFont="1" applyFill="1" applyBorder="1" applyAlignment="1">
      <alignment vertical="top" wrapText="1"/>
    </xf>
    <xf numFmtId="0" fontId="10" fillId="15" borderId="15" xfId="0" applyFont="1" applyFill="1" applyBorder="1" applyAlignment="1">
      <alignment horizontal="right" vertical="center" wrapText="1"/>
    </xf>
    <xf numFmtId="0" fontId="10" fillId="15" borderId="16" xfId="0" applyFont="1" applyFill="1" applyBorder="1" applyAlignment="1">
      <alignment horizontal="left" vertical="center" wrapText="1"/>
    </xf>
    <xf numFmtId="164" fontId="10" fillId="15" borderId="16" xfId="0" applyNumberFormat="1" applyFont="1" applyFill="1" applyBorder="1" applyAlignment="1">
      <alignment horizontal="left" vertical="center" wrapText="1"/>
    </xf>
    <xf numFmtId="0" fontId="10" fillId="15" borderId="16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165" fontId="10" fillId="15" borderId="16" xfId="0" applyNumberFormat="1" applyFont="1" applyFill="1" applyBorder="1" applyAlignment="1">
      <alignment horizontal="left" vertical="center" wrapText="1"/>
    </xf>
    <xf numFmtId="165" fontId="4" fillId="15" borderId="16" xfId="3" applyNumberFormat="1" applyFill="1" applyBorder="1" applyAlignment="1">
      <alignment vertical="center" wrapText="1"/>
    </xf>
    <xf numFmtId="0" fontId="4" fillId="15" borderId="16" xfId="3" applyFill="1" applyBorder="1" applyAlignment="1">
      <alignment horizontal="left" vertical="center" wrapText="1"/>
    </xf>
    <xf numFmtId="0" fontId="11" fillId="15" borderId="19" xfId="0" applyFont="1" applyFill="1" applyBorder="1" applyAlignment="1">
      <alignment horizontal="center" vertical="center" wrapText="1"/>
    </xf>
    <xf numFmtId="0" fontId="10" fillId="15" borderId="18" xfId="0" applyFont="1" applyFill="1" applyBorder="1" applyAlignment="1">
      <alignment horizontal="left" vertical="center" wrapText="1"/>
    </xf>
    <xf numFmtId="164" fontId="10" fillId="15" borderId="18" xfId="0" applyNumberFormat="1" applyFont="1" applyFill="1" applyBorder="1" applyAlignment="1">
      <alignment horizontal="left" vertical="center" wrapText="1"/>
    </xf>
    <xf numFmtId="0" fontId="10" fillId="15" borderId="18" xfId="0" applyFont="1" applyFill="1" applyBorder="1" applyAlignment="1">
      <alignment horizontal="center" vertical="center" wrapText="1"/>
    </xf>
    <xf numFmtId="0" fontId="11" fillId="14" borderId="18" xfId="0" applyFont="1" applyFill="1" applyBorder="1" applyAlignment="1">
      <alignment horizontal="center" vertical="center" wrapText="1"/>
    </xf>
    <xf numFmtId="165" fontId="10" fillId="15" borderId="18" xfId="0" applyNumberFormat="1" applyFont="1" applyFill="1" applyBorder="1" applyAlignment="1">
      <alignment horizontal="left" vertical="center" wrapText="1"/>
    </xf>
    <xf numFmtId="0" fontId="4" fillId="15" borderId="18" xfId="3" applyFill="1" applyBorder="1" applyAlignment="1">
      <alignment horizontal="left" vertical="center" wrapText="1"/>
    </xf>
    <xf numFmtId="0" fontId="11" fillId="15" borderId="23" xfId="0" applyFont="1" applyFill="1" applyBorder="1" applyAlignment="1">
      <alignment horizontal="center" vertical="center" wrapText="1"/>
    </xf>
    <xf numFmtId="0" fontId="4" fillId="15" borderId="18" xfId="3" applyFill="1" applyBorder="1" applyAlignment="1">
      <alignment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15" borderId="23" xfId="0" applyFont="1" applyFill="1" applyBorder="1" applyAlignment="1">
      <alignment horizontal="center" vertical="center" wrapText="1"/>
    </xf>
    <xf numFmtId="0" fontId="10" fillId="15" borderId="7" xfId="0" applyFont="1" applyFill="1" applyBorder="1" applyAlignment="1">
      <alignment horizontal="left" vertical="center" wrapText="1"/>
    </xf>
    <xf numFmtId="0" fontId="10" fillId="15" borderId="7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165" fontId="10" fillId="15" borderId="7" xfId="0" applyNumberFormat="1" applyFont="1" applyFill="1" applyBorder="1" applyAlignment="1">
      <alignment horizontal="left" vertical="center" wrapText="1"/>
    </xf>
    <xf numFmtId="0" fontId="4" fillId="15" borderId="7" xfId="3" applyFill="1" applyBorder="1" applyAlignment="1">
      <alignment horizontal="left" vertical="center" wrapText="1"/>
    </xf>
    <xf numFmtId="0" fontId="11" fillId="15" borderId="8" xfId="0" applyFont="1" applyFill="1" applyBorder="1" applyAlignment="1">
      <alignment horizontal="center" vertical="center" wrapText="1"/>
    </xf>
    <xf numFmtId="164" fontId="10" fillId="15" borderId="7" xfId="0" applyNumberFormat="1" applyFont="1" applyFill="1" applyBorder="1" applyAlignment="1">
      <alignment horizontal="left" vertical="center" wrapText="1"/>
    </xf>
    <xf numFmtId="0" fontId="10" fillId="15" borderId="24" xfId="0" applyFont="1" applyFill="1" applyBorder="1" applyAlignment="1">
      <alignment horizontal="left" vertical="center" wrapText="1"/>
    </xf>
    <xf numFmtId="0" fontId="10" fillId="15" borderId="34" xfId="0" applyFont="1" applyFill="1" applyBorder="1" applyAlignment="1">
      <alignment horizontal="left" vertical="center" wrapText="1"/>
    </xf>
    <xf numFmtId="164" fontId="10" fillId="15" borderId="24" xfId="0" applyNumberFormat="1" applyFont="1" applyFill="1" applyBorder="1" applyAlignment="1">
      <alignment horizontal="left" vertical="center" wrapText="1"/>
    </xf>
    <xf numFmtId="0" fontId="10" fillId="15" borderId="24" xfId="0" applyFont="1" applyFill="1" applyBorder="1" applyAlignment="1">
      <alignment horizontal="center" vertical="center" wrapText="1"/>
    </xf>
    <xf numFmtId="0" fontId="11" fillId="14" borderId="24" xfId="0" applyFont="1" applyFill="1" applyBorder="1" applyAlignment="1">
      <alignment horizontal="center" vertical="center" wrapText="1"/>
    </xf>
    <xf numFmtId="165" fontId="10" fillId="15" borderId="24" xfId="0" applyNumberFormat="1" applyFont="1" applyFill="1" applyBorder="1" applyAlignment="1">
      <alignment horizontal="left" vertical="center" wrapText="1"/>
    </xf>
    <xf numFmtId="0" fontId="10" fillId="15" borderId="18" xfId="0" applyFont="1" applyFill="1" applyBorder="1" applyAlignment="1">
      <alignment vertical="center" wrapText="1"/>
    </xf>
    <xf numFmtId="0" fontId="4" fillId="15" borderId="24" xfId="3" applyFill="1" applyBorder="1" applyAlignment="1">
      <alignment horizontal="left" vertical="center" wrapText="1"/>
    </xf>
    <xf numFmtId="0" fontId="11" fillId="15" borderId="32" xfId="0" applyFont="1" applyFill="1" applyBorder="1" applyAlignment="1">
      <alignment horizontal="center" vertical="center" wrapText="1"/>
    </xf>
    <xf numFmtId="3" fontId="9" fillId="14" borderId="21" xfId="0" applyNumberFormat="1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right" vertical="center" wrapText="1"/>
    </xf>
    <xf numFmtId="0" fontId="9" fillId="16" borderId="13" xfId="0" applyFont="1" applyFill="1" applyBorder="1" applyAlignment="1">
      <alignment horizontal="left" vertical="center" wrapText="1"/>
    </xf>
    <xf numFmtId="0" fontId="9" fillId="16" borderId="14" xfId="0" applyFont="1" applyFill="1" applyBorder="1" applyAlignment="1">
      <alignment horizontal="left" vertical="center" wrapText="1"/>
    </xf>
    <xf numFmtId="0" fontId="9" fillId="16" borderId="12" xfId="0" applyFont="1" applyFill="1" applyBorder="1" applyAlignment="1">
      <alignment vertical="top" wrapText="1"/>
    </xf>
    <xf numFmtId="0" fontId="9" fillId="16" borderId="13" xfId="0" applyFont="1" applyFill="1" applyBorder="1" applyAlignment="1">
      <alignment vertical="top" wrapText="1"/>
    </xf>
    <xf numFmtId="0" fontId="9" fillId="16" borderId="14" xfId="0" applyFont="1" applyFill="1" applyBorder="1" applyAlignment="1">
      <alignment vertical="top" wrapText="1"/>
    </xf>
    <xf numFmtId="0" fontId="10" fillId="17" borderId="15" xfId="0" applyFont="1" applyFill="1" applyBorder="1" applyAlignment="1">
      <alignment horizontal="right" vertical="center" wrapText="1"/>
    </xf>
    <xf numFmtId="0" fontId="10" fillId="17" borderId="16" xfId="0" applyFont="1" applyFill="1" applyBorder="1" applyAlignment="1">
      <alignment horizontal="left" vertical="center" wrapText="1"/>
    </xf>
    <xf numFmtId="164" fontId="10" fillId="17" borderId="16" xfId="0" applyNumberFormat="1" applyFont="1" applyFill="1" applyBorder="1" applyAlignment="1">
      <alignment horizontal="left" vertical="center" wrapText="1"/>
    </xf>
    <xf numFmtId="0" fontId="10" fillId="17" borderId="16" xfId="0" applyFont="1" applyFill="1" applyBorder="1" applyAlignment="1">
      <alignment horizontal="center" vertical="center" wrapText="1"/>
    </xf>
    <xf numFmtId="0" fontId="11" fillId="16" borderId="16" xfId="0" applyFont="1" applyFill="1" applyBorder="1" applyAlignment="1">
      <alignment horizontal="center" vertical="center" wrapText="1"/>
    </xf>
    <xf numFmtId="165" fontId="10" fillId="17" borderId="16" xfId="0" applyNumberFormat="1" applyFont="1" applyFill="1" applyBorder="1" applyAlignment="1">
      <alignment horizontal="left" vertical="center" wrapText="1"/>
    </xf>
    <xf numFmtId="165" fontId="4" fillId="17" borderId="16" xfId="3" applyNumberFormat="1" applyFill="1" applyBorder="1" applyAlignment="1">
      <alignment horizontal="left" vertical="center" wrapText="1"/>
    </xf>
    <xf numFmtId="0" fontId="4" fillId="17" borderId="16" xfId="3" applyFill="1" applyBorder="1" applyAlignment="1">
      <alignment horizontal="left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0" fillId="17" borderId="22" xfId="0" applyFont="1" applyFill="1" applyBorder="1" applyAlignment="1">
      <alignment horizontal="right" vertical="center" wrapText="1"/>
    </xf>
    <xf numFmtId="0" fontId="10" fillId="17" borderId="18" xfId="0" applyFont="1" applyFill="1" applyBorder="1" applyAlignment="1">
      <alignment horizontal="left" vertical="center" wrapText="1"/>
    </xf>
    <xf numFmtId="164" fontId="10" fillId="17" borderId="18" xfId="0" applyNumberFormat="1" applyFont="1" applyFill="1" applyBorder="1" applyAlignment="1">
      <alignment horizontal="left" vertical="center" wrapText="1"/>
    </xf>
    <xf numFmtId="0" fontId="10" fillId="17" borderId="18" xfId="0" applyFont="1" applyFill="1" applyBorder="1" applyAlignment="1">
      <alignment horizontal="center" vertical="center" wrapText="1"/>
    </xf>
    <xf numFmtId="165" fontId="10" fillId="17" borderId="18" xfId="0" applyNumberFormat="1" applyFont="1" applyFill="1" applyBorder="1" applyAlignment="1">
      <alignment horizontal="left" vertical="center" wrapText="1"/>
    </xf>
    <xf numFmtId="0" fontId="10" fillId="11" borderId="0" xfId="0" applyFont="1" applyFill="1" applyAlignment="1">
      <alignment horizontal="right" vertical="center" wrapText="1"/>
    </xf>
    <xf numFmtId="3" fontId="9" fillId="16" borderId="21" xfId="0" applyNumberFormat="1" applyFont="1" applyFill="1" applyBorder="1" applyAlignment="1">
      <alignment horizontal="center" vertical="center" wrapText="1"/>
    </xf>
    <xf numFmtId="0" fontId="12" fillId="18" borderId="12" xfId="0" applyFont="1" applyFill="1" applyBorder="1" applyAlignment="1">
      <alignment horizontal="right" vertical="center" wrapText="1"/>
    </xf>
    <xf numFmtId="0" fontId="12" fillId="18" borderId="13" xfId="0" applyFont="1" applyFill="1" applyBorder="1" applyAlignment="1">
      <alignment horizontal="left" vertical="center" wrapText="1"/>
    </xf>
    <xf numFmtId="0" fontId="12" fillId="18" borderId="14" xfId="0" applyFont="1" applyFill="1" applyBorder="1" applyAlignment="1">
      <alignment horizontal="left" vertical="center" wrapText="1"/>
    </xf>
    <xf numFmtId="0" fontId="12" fillId="18" borderId="12" xfId="0" applyFont="1" applyFill="1" applyBorder="1" applyAlignment="1">
      <alignment vertical="top" wrapText="1"/>
    </xf>
    <xf numFmtId="0" fontId="12" fillId="18" borderId="13" xfId="0" applyFont="1" applyFill="1" applyBorder="1" applyAlignment="1">
      <alignment vertical="top" wrapText="1"/>
    </xf>
    <xf numFmtId="0" fontId="12" fillId="18" borderId="14" xfId="0" applyFont="1" applyFill="1" applyBorder="1" applyAlignment="1">
      <alignment vertical="top" wrapText="1"/>
    </xf>
    <xf numFmtId="0" fontId="5" fillId="6" borderId="15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left" vertical="center" wrapText="1"/>
    </xf>
    <xf numFmtId="164" fontId="5" fillId="6" borderId="16" xfId="0" applyNumberFormat="1" applyFont="1" applyFill="1" applyBorder="1" applyAlignment="1">
      <alignment horizontal="left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13" fillId="18" borderId="16" xfId="0" applyFont="1" applyFill="1" applyBorder="1" applyAlignment="1">
      <alignment horizontal="center" vertical="center" wrapText="1"/>
    </xf>
    <xf numFmtId="165" fontId="5" fillId="6" borderId="16" xfId="0" applyNumberFormat="1" applyFont="1" applyFill="1" applyBorder="1" applyAlignment="1">
      <alignment horizontal="left" vertical="center" wrapText="1"/>
    </xf>
    <xf numFmtId="0" fontId="4" fillId="6" borderId="16" xfId="3" applyFill="1" applyBorder="1" applyAlignment="1">
      <alignment horizontal="left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5" fillId="19" borderId="16" xfId="0" applyFont="1" applyFill="1" applyBorder="1" applyAlignment="1">
      <alignment horizontal="left" vertical="center" wrapText="1"/>
    </xf>
    <xf numFmtId="164" fontId="5" fillId="19" borderId="16" xfId="0" applyNumberFormat="1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164" fontId="5" fillId="6" borderId="18" xfId="0" applyNumberFormat="1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3" fillId="18" borderId="18" xfId="0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>
      <alignment horizontal="left" vertical="center" wrapText="1"/>
    </xf>
    <xf numFmtId="0" fontId="4" fillId="6" borderId="18" xfId="3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5" fillId="19" borderId="18" xfId="0" applyFont="1" applyFill="1" applyBorder="1" applyAlignment="1">
      <alignment horizontal="left" vertical="center" wrapText="1"/>
    </xf>
    <xf numFmtId="164" fontId="5" fillId="19" borderId="18" xfId="0" applyNumberFormat="1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horizontal="right" vertical="center" wrapText="1"/>
    </xf>
    <xf numFmtId="0" fontId="5" fillId="5" borderId="18" xfId="0" applyFont="1" applyFill="1" applyBorder="1" applyAlignment="1">
      <alignment horizontal="left" vertical="center" wrapText="1"/>
    </xf>
    <xf numFmtId="164" fontId="5" fillId="5" borderId="18" xfId="0" applyNumberFormat="1" applyFont="1" applyFill="1" applyBorder="1" applyAlignment="1">
      <alignment horizontal="left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165" fontId="5" fillId="5" borderId="18" xfId="0" applyNumberFormat="1" applyFont="1" applyFill="1" applyBorder="1" applyAlignment="1">
      <alignment horizontal="left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right" vertical="center" wrapText="1"/>
    </xf>
    <xf numFmtId="0" fontId="5" fillId="7" borderId="24" xfId="0" applyFont="1" applyFill="1" applyBorder="1" applyAlignment="1">
      <alignment horizontal="left" vertical="center" wrapText="1"/>
    </xf>
    <xf numFmtId="164" fontId="5" fillId="7" borderId="24" xfId="0" applyNumberFormat="1" applyFont="1" applyFill="1" applyBorder="1" applyAlignment="1">
      <alignment horizontal="left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165" fontId="5" fillId="7" borderId="24" xfId="0" applyNumberFormat="1" applyFont="1" applyFill="1" applyBorder="1" applyAlignment="1">
      <alignment horizontal="left" vertical="center" wrapText="1"/>
    </xf>
    <xf numFmtId="165" fontId="4" fillId="7" borderId="24" xfId="3" applyNumberFormat="1" applyFill="1" applyBorder="1" applyAlignment="1">
      <alignment horizontal="left" vertical="center" wrapText="1"/>
    </xf>
    <xf numFmtId="0" fontId="4" fillId="7" borderId="24" xfId="3" applyFill="1" applyBorder="1" applyAlignment="1">
      <alignment horizontal="left" vertical="center" wrapText="1"/>
    </xf>
    <xf numFmtId="0" fontId="13" fillId="7" borderId="32" xfId="0" applyFont="1" applyFill="1" applyBorder="1" applyAlignment="1">
      <alignment horizontal="center" vertical="center" wrapText="1"/>
    </xf>
    <xf numFmtId="0" fontId="12" fillId="18" borderId="35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0" fontId="5" fillId="7" borderId="18" xfId="0" applyFont="1" applyFill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5" fontId="13" fillId="5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20" borderId="28" xfId="0" applyFont="1" applyFill="1" applyBorder="1" applyAlignment="1">
      <alignment horizontal="center" wrapText="1"/>
    </xf>
    <xf numFmtId="0" fontId="13" fillId="20" borderId="30" xfId="0" applyFont="1" applyFill="1" applyBorder="1" applyAlignment="1">
      <alignment horizontal="center" wrapText="1"/>
    </xf>
    <xf numFmtId="3" fontId="5" fillId="0" borderId="0" xfId="0" applyNumberFormat="1" applyFont="1" applyAlignment="1">
      <alignment horizontal="center" vertical="center" wrapText="1"/>
    </xf>
    <xf numFmtId="16" fontId="13" fillId="0" borderId="36" xfId="0" applyNumberFormat="1" applyFont="1" applyBorder="1" applyAlignment="1">
      <alignment horizontal="center" wrapText="1"/>
    </xf>
    <xf numFmtId="0" fontId="13" fillId="0" borderId="18" xfId="0" applyFont="1" applyBorder="1" applyAlignment="1">
      <alignment horizontal="left" wrapText="1"/>
    </xf>
    <xf numFmtId="0" fontId="14" fillId="21" borderId="21" xfId="0" applyFont="1" applyFill="1" applyBorder="1" applyAlignment="1">
      <alignment horizontal="center" vertical="center"/>
    </xf>
    <xf numFmtId="0" fontId="15" fillId="0" borderId="18" xfId="0" applyFont="1" applyBorder="1" applyAlignment="1">
      <alignment wrapText="1"/>
    </xf>
    <xf numFmtId="0" fontId="15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vertical="center"/>
    </xf>
    <xf numFmtId="0" fontId="15" fillId="0" borderId="18" xfId="0" applyFont="1" applyBorder="1"/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6" fontId="11" fillId="4" borderId="20" xfId="1" applyNumberFormat="1" applyFont="1" applyFill="1" applyBorder="1" applyAlignment="1">
      <alignment vertical="center" wrapText="1"/>
    </xf>
    <xf numFmtId="0" fontId="17" fillId="5" borderId="15" xfId="0" applyFont="1" applyFill="1" applyBorder="1" applyAlignment="1">
      <alignment horizontal="right" vertical="center" wrapText="1"/>
    </xf>
    <xf numFmtId="0" fontId="17" fillId="4" borderId="18" xfId="0" applyFont="1" applyFill="1" applyBorder="1" applyAlignment="1">
      <alignment horizontal="left" vertical="center" wrapText="1"/>
    </xf>
    <xf numFmtId="164" fontId="17" fillId="4" borderId="18" xfId="0" applyNumberFormat="1" applyFont="1" applyFill="1" applyBorder="1" applyAlignment="1">
      <alignment horizontal="left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165" fontId="17" fillId="4" borderId="18" xfId="0" applyNumberFormat="1" applyFont="1" applyFill="1" applyBorder="1" applyAlignment="1">
      <alignment horizontal="left" vertical="center" wrapText="1"/>
    </xf>
    <xf numFmtId="0" fontId="19" fillId="4" borderId="18" xfId="3" applyFont="1" applyFill="1" applyBorder="1" applyAlignment="1">
      <alignment horizontal="left" vertical="center" wrapText="1"/>
    </xf>
    <xf numFmtId="0" fontId="20" fillId="6" borderId="0" xfId="0" applyFont="1" applyFill="1" applyAlignment="1">
      <alignment wrapText="1"/>
    </xf>
    <xf numFmtId="0" fontId="20" fillId="0" borderId="0" xfId="0" applyFont="1" applyAlignment="1">
      <alignment wrapText="1"/>
    </xf>
    <xf numFmtId="0" fontId="5" fillId="7" borderId="18" xfId="3" applyFont="1" applyFill="1" applyBorder="1" applyAlignment="1">
      <alignment horizontal="left" vertical="center" wrapText="1"/>
    </xf>
    <xf numFmtId="0" fontId="5" fillId="4" borderId="0" xfId="3" applyFont="1" applyFill="1" applyAlignment="1">
      <alignment vertical="center"/>
    </xf>
    <xf numFmtId="0" fontId="5" fillId="4" borderId="18" xfId="3" applyFont="1" applyFill="1" applyBorder="1" applyAlignment="1">
      <alignment horizontal="left" vertical="center" wrapText="1"/>
    </xf>
    <xf numFmtId="0" fontId="10" fillId="13" borderId="22" xfId="0" applyFont="1" applyFill="1" applyBorder="1" applyAlignment="1">
      <alignment horizontal="right" vertical="center" wrapText="1"/>
    </xf>
    <xf numFmtId="0" fontId="11" fillId="15" borderId="19" xfId="0" applyFont="1" applyFill="1" applyBorder="1" applyAlignment="1">
      <alignment horizontal="center" vertical="center" wrapText="1"/>
    </xf>
    <xf numFmtId="3" fontId="21" fillId="16" borderId="37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5" fillId="0" borderId="0" xfId="0" applyFont="1"/>
    <xf numFmtId="0" fontId="23" fillId="2" borderId="18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4" borderId="18" xfId="0" applyFont="1" applyFill="1" applyBorder="1" applyAlignment="1">
      <alignment horizontal="left" vertical="center" wrapText="1"/>
    </xf>
    <xf numFmtId="164" fontId="26" fillId="4" borderId="18" xfId="0" applyNumberFormat="1" applyFont="1" applyFill="1" applyBorder="1" applyAlignment="1">
      <alignment horizontal="left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10" borderId="18" xfId="0" applyFont="1" applyFill="1" applyBorder="1" applyAlignment="1">
      <alignment horizontal="left" vertical="center" wrapText="1"/>
    </xf>
    <xf numFmtId="0" fontId="26" fillId="10" borderId="18" xfId="0" applyFont="1" applyFill="1" applyBorder="1" applyAlignment="1">
      <alignment horizontal="center" vertical="center" wrapText="1"/>
    </xf>
    <xf numFmtId="0" fontId="26" fillId="15" borderId="18" xfId="0" applyFont="1" applyFill="1" applyBorder="1" applyAlignment="1">
      <alignment horizontal="left" vertical="center" wrapText="1"/>
    </xf>
    <xf numFmtId="0" fontId="26" fillId="15" borderId="18" xfId="0" applyFont="1" applyFill="1" applyBorder="1" applyAlignment="1">
      <alignment horizontal="center" vertical="center" wrapText="1"/>
    </xf>
    <xf numFmtId="164" fontId="26" fillId="15" borderId="18" xfId="0" applyNumberFormat="1" applyFont="1" applyFill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top" wrapText="1"/>
    </xf>
    <xf numFmtId="0" fontId="27" fillId="0" borderId="5" xfId="0" applyFont="1" applyBorder="1" applyAlignment="1">
      <alignment horizontal="left" vertical="top" wrapText="1"/>
    </xf>
    <xf numFmtId="0" fontId="27" fillId="0" borderId="27" xfId="0" applyFont="1" applyBorder="1" applyAlignment="1">
      <alignment horizontal="left" vertical="top" wrapText="1"/>
    </xf>
    <xf numFmtId="0" fontId="7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0" fontId="28" fillId="0" borderId="38" xfId="0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39" xfId="0" applyFont="1" applyBorder="1" applyAlignment="1">
      <alignment horizontal="left" vertical="top" wrapText="1"/>
    </xf>
    <xf numFmtId="0" fontId="29" fillId="0" borderId="40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29" fillId="0" borderId="41" xfId="0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top" wrapText="1"/>
    </xf>
    <xf numFmtId="0" fontId="12" fillId="9" borderId="5" xfId="0" applyFont="1" applyFill="1" applyBorder="1" applyAlignment="1">
      <alignment horizontal="left" vertical="center" wrapText="1"/>
    </xf>
    <xf numFmtId="0" fontId="12" fillId="9" borderId="27" xfId="0" applyFont="1" applyFill="1" applyBorder="1" applyAlignment="1">
      <alignment horizontal="left" vertical="center" wrapText="1"/>
    </xf>
    <xf numFmtId="0" fontId="5" fillId="5" borderId="28" xfId="0" applyFont="1" applyFill="1" applyBorder="1" applyAlignment="1">
      <alignment horizontal="center" vertical="top" wrapText="1"/>
    </xf>
    <xf numFmtId="0" fontId="10" fillId="5" borderId="29" xfId="0" applyFont="1" applyFill="1" applyBorder="1" applyAlignment="1">
      <alignment horizontal="left" vertical="center" wrapText="1"/>
    </xf>
    <xf numFmtId="164" fontId="10" fillId="5" borderId="29" xfId="0" applyNumberFormat="1" applyFont="1" applyFill="1" applyBorder="1" applyAlignment="1">
      <alignment horizontal="left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30" fillId="10" borderId="29" xfId="0" applyFont="1" applyFill="1" applyBorder="1" applyAlignment="1">
      <alignment horizontal="center" vertical="center" wrapText="1"/>
    </xf>
    <xf numFmtId="165" fontId="10" fillId="5" borderId="29" xfId="0" applyNumberFormat="1" applyFont="1" applyFill="1" applyBorder="1" applyAlignment="1">
      <alignment horizontal="left" vertical="center" wrapText="1"/>
    </xf>
    <xf numFmtId="0" fontId="12" fillId="5" borderId="30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center" vertical="top" wrapText="1"/>
    </xf>
    <xf numFmtId="164" fontId="10" fillId="5" borderId="18" xfId="0" applyNumberFormat="1" applyFont="1" applyFill="1" applyBorder="1" applyAlignment="1">
      <alignment horizontal="left" vertical="top" wrapText="1"/>
    </xf>
    <xf numFmtId="1" fontId="10" fillId="5" borderId="18" xfId="0" applyNumberFormat="1" applyFont="1" applyFill="1" applyBorder="1" applyAlignment="1">
      <alignment horizontal="center" vertical="top" wrapText="1"/>
    </xf>
    <xf numFmtId="1" fontId="31" fillId="10" borderId="18" xfId="0" applyNumberFormat="1" applyFont="1" applyFill="1" applyBorder="1" applyAlignment="1">
      <alignment horizontal="center" vertical="top" wrapText="1"/>
    </xf>
    <xf numFmtId="165" fontId="10" fillId="5" borderId="18" xfId="0" applyNumberFormat="1" applyFont="1" applyFill="1" applyBorder="1" applyAlignment="1">
      <alignment horizontal="left" vertical="top" wrapText="1"/>
    </xf>
    <xf numFmtId="165" fontId="10" fillId="5" borderId="23" xfId="0" applyNumberFormat="1" applyFont="1" applyFill="1" applyBorder="1" applyAlignment="1">
      <alignment horizontal="left" vertical="top" wrapText="1"/>
    </xf>
    <xf numFmtId="165" fontId="10" fillId="5" borderId="19" xfId="0" applyNumberFormat="1" applyFont="1" applyFill="1" applyBorder="1" applyAlignment="1">
      <alignment horizontal="left" vertical="top" wrapText="1"/>
    </xf>
    <xf numFmtId="0" fontId="10" fillId="5" borderId="24" xfId="0" applyFont="1" applyFill="1" applyBorder="1" applyAlignment="1">
      <alignment horizontal="left" vertical="top" wrapText="1"/>
    </xf>
    <xf numFmtId="164" fontId="10" fillId="5" borderId="24" xfId="0" applyNumberFormat="1" applyFont="1" applyFill="1" applyBorder="1" applyAlignment="1">
      <alignment horizontal="left" vertical="top" wrapText="1"/>
    </xf>
    <xf numFmtId="1" fontId="10" fillId="5" borderId="24" xfId="0" applyNumberFormat="1" applyFont="1" applyFill="1" applyBorder="1" applyAlignment="1">
      <alignment horizontal="center" vertical="top" wrapText="1"/>
    </xf>
    <xf numFmtId="1" fontId="31" fillId="10" borderId="24" xfId="0" applyNumberFormat="1" applyFont="1" applyFill="1" applyBorder="1" applyAlignment="1">
      <alignment horizontal="center" vertical="top" wrapText="1"/>
    </xf>
    <xf numFmtId="165" fontId="10" fillId="5" borderId="24" xfId="0" applyNumberFormat="1" applyFont="1" applyFill="1" applyBorder="1" applyAlignment="1">
      <alignment horizontal="left" vertical="top" wrapText="1"/>
    </xf>
    <xf numFmtId="165" fontId="10" fillId="5" borderId="32" xfId="0" applyNumberFormat="1" applyFont="1" applyFill="1" applyBorder="1" applyAlignment="1">
      <alignment horizontal="left" vertical="top" wrapText="1"/>
    </xf>
    <xf numFmtId="1" fontId="10" fillId="5" borderId="0" xfId="0" applyNumberFormat="1" applyFont="1" applyFill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164" fontId="10" fillId="5" borderId="0" xfId="0" applyNumberFormat="1" applyFont="1" applyFill="1" applyAlignment="1">
      <alignment horizontal="left" vertical="top" wrapText="1"/>
    </xf>
    <xf numFmtId="3" fontId="9" fillId="10" borderId="42" xfId="0" applyNumberFormat="1" applyFont="1" applyFill="1" applyBorder="1" applyAlignment="1">
      <alignment horizontal="center" vertical="top" wrapText="1"/>
    </xf>
    <xf numFmtId="165" fontId="10" fillId="5" borderId="0" xfId="0" applyNumberFormat="1" applyFont="1" applyFill="1" applyAlignment="1">
      <alignment horizontal="left" vertical="top" wrapText="1"/>
    </xf>
    <xf numFmtId="0" fontId="9" fillId="22" borderId="26" xfId="0" applyFont="1" applyFill="1" applyBorder="1" applyAlignment="1">
      <alignment horizontal="center" vertical="top" wrapText="1"/>
    </xf>
    <xf numFmtId="0" fontId="9" fillId="22" borderId="26" xfId="0" applyFont="1" applyFill="1" applyBorder="1" applyAlignment="1">
      <alignment horizontal="left" vertical="center" wrapText="1"/>
    </xf>
    <xf numFmtId="0" fontId="9" fillId="22" borderId="5" xfId="0" applyFont="1" applyFill="1" applyBorder="1" applyAlignment="1">
      <alignment horizontal="left" vertical="center" wrapText="1"/>
    </xf>
    <xf numFmtId="0" fontId="9" fillId="22" borderId="27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1" fontId="10" fillId="5" borderId="16" xfId="0" applyNumberFormat="1" applyFont="1" applyFill="1" applyBorder="1" applyAlignment="1">
      <alignment horizontal="center" vertical="top" wrapText="1"/>
    </xf>
    <xf numFmtId="1" fontId="30" fillId="23" borderId="16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0" fontId="10" fillId="5" borderId="15" xfId="0" applyFont="1" applyFill="1" applyBorder="1" applyAlignment="1">
      <alignment horizontal="center" vertical="center" wrapText="1"/>
    </xf>
    <xf numFmtId="164" fontId="10" fillId="5" borderId="16" xfId="0" applyNumberFormat="1" applyFont="1" applyFill="1" applyBorder="1" applyAlignment="1">
      <alignment horizontal="left" vertical="top" wrapText="1"/>
    </xf>
    <xf numFmtId="165" fontId="10" fillId="5" borderId="16" xfId="0" applyNumberFormat="1" applyFont="1" applyFill="1" applyBorder="1" applyAlignment="1">
      <alignment horizontal="left" vertical="top" wrapText="1"/>
    </xf>
    <xf numFmtId="0" fontId="10" fillId="5" borderId="22" xfId="0" applyFont="1" applyFill="1" applyBorder="1" applyAlignment="1">
      <alignment horizontal="center" vertical="center" wrapText="1"/>
    </xf>
    <xf numFmtId="1" fontId="30" fillId="23" borderId="18" xfId="0" applyNumberFormat="1" applyFont="1" applyFill="1" applyBorder="1" applyAlignment="1">
      <alignment horizontal="center" vertical="top" wrapText="1"/>
    </xf>
    <xf numFmtId="1" fontId="32" fillId="23" borderId="18" xfId="0" applyNumberFormat="1" applyFont="1" applyFill="1" applyBorder="1" applyAlignment="1">
      <alignment horizontal="center" vertical="top" wrapText="1"/>
    </xf>
    <xf numFmtId="0" fontId="32" fillId="23" borderId="18" xfId="0" applyFont="1" applyFill="1" applyBorder="1" applyAlignment="1">
      <alignment horizontal="center" vertical="center" wrapText="1"/>
    </xf>
    <xf numFmtId="1" fontId="10" fillId="5" borderId="22" xfId="0" applyNumberFormat="1" applyFont="1" applyFill="1" applyBorder="1" applyAlignment="1">
      <alignment horizontal="center" vertical="center" wrapText="1"/>
    </xf>
    <xf numFmtId="1" fontId="31" fillId="23" borderId="18" xfId="0" applyNumberFormat="1" applyFont="1" applyFill="1" applyBorder="1" applyAlignment="1">
      <alignment horizontal="center" vertical="top" wrapText="1"/>
    </xf>
    <xf numFmtId="1" fontId="10" fillId="5" borderId="18" xfId="0" applyNumberFormat="1" applyFont="1" applyFill="1" applyBorder="1" applyAlignment="1">
      <alignment horizontal="center" vertical="center" wrapText="1"/>
    </xf>
    <xf numFmtId="0" fontId="31" fillId="23" borderId="18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left" vertical="center" wrapText="1"/>
    </xf>
    <xf numFmtId="1" fontId="10" fillId="5" borderId="7" xfId="0" applyNumberFormat="1" applyFont="1" applyFill="1" applyBorder="1" applyAlignment="1">
      <alignment horizontal="center" vertical="top" wrapText="1"/>
    </xf>
    <xf numFmtId="1" fontId="31" fillId="23" borderId="7" xfId="0" applyNumberFormat="1" applyFont="1" applyFill="1" applyBorder="1" applyAlignment="1">
      <alignment horizontal="center" vertical="top" wrapText="1"/>
    </xf>
    <xf numFmtId="0" fontId="10" fillId="5" borderId="7" xfId="0" applyFont="1" applyFill="1" applyBorder="1" applyAlignment="1">
      <alignment horizontal="left" vertical="top" wrapText="1"/>
    </xf>
    <xf numFmtId="165" fontId="10" fillId="5" borderId="7" xfId="0" applyNumberFormat="1" applyFont="1" applyFill="1" applyBorder="1" applyAlignment="1">
      <alignment horizontal="left" vertical="top" wrapText="1"/>
    </xf>
    <xf numFmtId="165" fontId="10" fillId="5" borderId="8" xfId="0" applyNumberFormat="1" applyFont="1" applyFill="1" applyBorder="1" applyAlignment="1">
      <alignment horizontal="left" vertical="top" wrapText="1"/>
    </xf>
    <xf numFmtId="0" fontId="10" fillId="5" borderId="7" xfId="0" applyFont="1" applyFill="1" applyBorder="1" applyAlignment="1">
      <alignment horizontal="left" vertical="center" wrapText="1"/>
    </xf>
    <xf numFmtId="164" fontId="10" fillId="5" borderId="7" xfId="0" applyNumberFormat="1" applyFont="1" applyFill="1" applyBorder="1" applyAlignment="1">
      <alignment horizontal="left" vertical="center" wrapText="1"/>
    </xf>
    <xf numFmtId="1" fontId="31" fillId="23" borderId="24" xfId="0" applyNumberFormat="1" applyFont="1" applyFill="1" applyBorder="1" applyAlignment="1">
      <alignment horizontal="center" vertical="top" wrapText="1"/>
    </xf>
    <xf numFmtId="3" fontId="9" fillId="23" borderId="42" xfId="0" applyNumberFormat="1" applyFont="1" applyFill="1" applyBorder="1" applyAlignment="1">
      <alignment horizontal="center" vertical="top" wrapText="1"/>
    </xf>
    <xf numFmtId="0" fontId="9" fillId="12" borderId="12" xfId="0" applyFont="1" applyFill="1" applyBorder="1" applyAlignment="1">
      <alignment horizontal="center" vertical="top" wrapText="1"/>
    </xf>
    <xf numFmtId="0" fontId="9" fillId="12" borderId="13" xfId="0" applyFont="1" applyFill="1" applyBorder="1" applyAlignment="1">
      <alignment horizontal="left" vertical="center" wrapText="1"/>
    </xf>
    <xf numFmtId="0" fontId="9" fillId="12" borderId="14" xfId="0" applyFont="1" applyFill="1" applyBorder="1" applyAlignment="1">
      <alignment horizontal="left" vertical="center" wrapText="1"/>
    </xf>
    <xf numFmtId="1" fontId="10" fillId="5" borderId="15" xfId="0" applyNumberFormat="1" applyFont="1" applyFill="1" applyBorder="1" applyAlignment="1">
      <alignment horizontal="center" vertical="center" wrapText="1"/>
    </xf>
    <xf numFmtId="1" fontId="30" fillId="13" borderId="16" xfId="0" applyNumberFormat="1" applyFont="1" applyFill="1" applyBorder="1" applyAlignment="1">
      <alignment horizontal="center" vertical="top" wrapText="1"/>
    </xf>
    <xf numFmtId="1" fontId="32" fillId="13" borderId="18" xfId="0" applyNumberFormat="1" applyFont="1" applyFill="1" applyBorder="1" applyAlignment="1">
      <alignment horizontal="center" vertical="top" wrapText="1"/>
    </xf>
    <xf numFmtId="1" fontId="31" fillId="13" borderId="18" xfId="0" applyNumberFormat="1" applyFont="1" applyFill="1" applyBorder="1" applyAlignment="1">
      <alignment horizontal="center" vertical="top" wrapText="1"/>
    </xf>
    <xf numFmtId="1" fontId="31" fillId="13" borderId="24" xfId="0" applyNumberFormat="1" applyFont="1" applyFill="1" applyBorder="1" applyAlignment="1">
      <alignment horizontal="center" vertical="top" wrapText="1"/>
    </xf>
    <xf numFmtId="1" fontId="9" fillId="13" borderId="35" xfId="0" applyNumberFormat="1" applyFont="1" applyFill="1" applyBorder="1" applyAlignment="1">
      <alignment horizontal="center" vertical="top" wrapText="1"/>
    </xf>
    <xf numFmtId="0" fontId="9" fillId="14" borderId="12" xfId="0" applyFont="1" applyFill="1" applyBorder="1" applyAlignment="1">
      <alignment horizontal="center" vertical="top" wrapText="1"/>
    </xf>
    <xf numFmtId="1" fontId="30" fillId="24" borderId="16" xfId="0" applyNumberFormat="1" applyFont="1" applyFill="1" applyBorder="1" applyAlignment="1">
      <alignment horizontal="center" vertical="top" wrapText="1"/>
    </xf>
    <xf numFmtId="1" fontId="30" fillId="24" borderId="18" xfId="0" applyNumberFormat="1" applyFont="1" applyFill="1" applyBorder="1" applyAlignment="1">
      <alignment horizontal="center" vertical="top" wrapText="1"/>
    </xf>
    <xf numFmtId="1" fontId="32" fillId="24" borderId="18" xfId="0" applyNumberFormat="1" applyFont="1" applyFill="1" applyBorder="1" applyAlignment="1">
      <alignment horizontal="center" vertical="top" wrapText="1"/>
    </xf>
    <xf numFmtId="1" fontId="31" fillId="24" borderId="18" xfId="0" applyNumberFormat="1" applyFont="1" applyFill="1" applyBorder="1" applyAlignment="1">
      <alignment horizontal="center" vertical="top" wrapText="1"/>
    </xf>
    <xf numFmtId="164" fontId="10" fillId="5" borderId="7" xfId="0" applyNumberFormat="1" applyFont="1" applyFill="1" applyBorder="1" applyAlignment="1">
      <alignment horizontal="left" vertical="top" wrapText="1"/>
    </xf>
    <xf numFmtId="1" fontId="31" fillId="24" borderId="7" xfId="0" applyNumberFormat="1" applyFont="1" applyFill="1" applyBorder="1" applyAlignment="1">
      <alignment horizontal="center" vertical="top" wrapText="1"/>
    </xf>
    <xf numFmtId="1" fontId="31" fillId="24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/>
    <xf numFmtId="0" fontId="0" fillId="5" borderId="0" xfId="0" applyFill="1"/>
    <xf numFmtId="164" fontId="0" fillId="5" borderId="0" xfId="0" applyNumberFormat="1" applyFill="1"/>
    <xf numFmtId="3" fontId="12" fillId="24" borderId="35" xfId="0" applyNumberFormat="1" applyFont="1" applyFill="1" applyBorder="1" applyAlignment="1">
      <alignment horizontal="center" vertical="center"/>
    </xf>
    <xf numFmtId="165" fontId="0" fillId="5" borderId="0" xfId="0" applyNumberFormat="1" applyFill="1"/>
    <xf numFmtId="0" fontId="9" fillId="16" borderId="12" xfId="0" applyFont="1" applyFill="1" applyBorder="1" applyAlignment="1">
      <alignment horizontal="center" vertical="top" wrapText="1"/>
    </xf>
    <xf numFmtId="1" fontId="30" fillId="25" borderId="16" xfId="0" applyNumberFormat="1" applyFont="1" applyFill="1" applyBorder="1" applyAlignment="1">
      <alignment horizontal="center" vertical="top" wrapText="1"/>
    </xf>
    <xf numFmtId="1" fontId="32" fillId="25" borderId="18" xfId="0" applyNumberFormat="1" applyFont="1" applyFill="1" applyBorder="1" applyAlignment="1">
      <alignment horizontal="center" vertical="top" wrapText="1"/>
    </xf>
    <xf numFmtId="1" fontId="31" fillId="25" borderId="18" xfId="0" applyNumberFormat="1" applyFont="1" applyFill="1" applyBorder="1" applyAlignment="1">
      <alignment horizontal="center" vertical="top" wrapText="1"/>
    </xf>
    <xf numFmtId="1" fontId="31" fillId="25" borderId="24" xfId="0" applyNumberFormat="1" applyFont="1" applyFill="1" applyBorder="1" applyAlignment="1">
      <alignment horizontal="center" vertical="top" wrapText="1"/>
    </xf>
    <xf numFmtId="1" fontId="9" fillId="25" borderId="35" xfId="0" applyNumberFormat="1" applyFont="1" applyFill="1" applyBorder="1" applyAlignment="1">
      <alignment horizontal="center" vertical="top" wrapText="1"/>
    </xf>
    <xf numFmtId="0" fontId="12" fillId="18" borderId="12" xfId="0" applyFont="1" applyFill="1" applyBorder="1" applyAlignment="1">
      <alignment horizontal="center" vertical="top" wrapText="1"/>
    </xf>
    <xf numFmtId="1" fontId="30" fillId="6" borderId="16" xfId="0" applyNumberFormat="1" applyFont="1" applyFill="1" applyBorder="1" applyAlignment="1">
      <alignment horizontal="center" vertical="top" wrapText="1"/>
    </xf>
    <xf numFmtId="1" fontId="30" fillId="6" borderId="18" xfId="0" applyNumberFormat="1" applyFont="1" applyFill="1" applyBorder="1" applyAlignment="1">
      <alignment horizontal="center" vertical="top" wrapText="1"/>
    </xf>
    <xf numFmtId="1" fontId="12" fillId="6" borderId="35" xfId="0" applyNumberFormat="1" applyFont="1" applyFill="1" applyBorder="1" applyAlignment="1">
      <alignment horizontal="center"/>
    </xf>
    <xf numFmtId="1" fontId="12" fillId="5" borderId="0" xfId="0" applyNumberFormat="1" applyFont="1" applyFill="1" applyAlignment="1">
      <alignment horizontal="center"/>
    </xf>
    <xf numFmtId="1" fontId="12" fillId="5" borderId="0" xfId="0" applyNumberFormat="1" applyFont="1" applyFill="1" applyAlignment="1">
      <alignment horizontal="right" vertical="center"/>
    </xf>
    <xf numFmtId="3" fontId="12" fillId="5" borderId="0" xfId="0" applyNumberFormat="1" applyFont="1" applyFill="1" applyAlignment="1">
      <alignment horizontal="center" vertical="center"/>
    </xf>
    <xf numFmtId="1" fontId="12" fillId="5" borderId="0" xfId="0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top" wrapText="1"/>
    </xf>
    <xf numFmtId="1" fontId="30" fillId="10" borderId="16" xfId="0" applyNumberFormat="1" applyFont="1" applyFill="1" applyBorder="1" applyAlignment="1">
      <alignment horizontal="center" vertical="top" wrapText="1"/>
    </xf>
    <xf numFmtId="1" fontId="32" fillId="10" borderId="18" xfId="0" applyNumberFormat="1" applyFont="1" applyFill="1" applyBorder="1" applyAlignment="1">
      <alignment horizontal="center" vertical="top" wrapText="1"/>
    </xf>
    <xf numFmtId="1" fontId="10" fillId="5" borderId="43" xfId="0" applyNumberFormat="1" applyFont="1" applyFill="1" applyBorder="1" applyAlignment="1">
      <alignment horizontal="center" vertical="center" wrapText="1"/>
    </xf>
    <xf numFmtId="1" fontId="32" fillId="10" borderId="24" xfId="0" applyNumberFormat="1" applyFont="1" applyFill="1" applyBorder="1" applyAlignment="1">
      <alignment horizontal="center" vertical="top" wrapText="1"/>
    </xf>
    <xf numFmtId="1" fontId="10" fillId="5" borderId="0" xfId="0" applyNumberFormat="1" applyFont="1" applyFill="1" applyAlignment="1">
      <alignment horizontal="center" vertical="top" wrapText="1"/>
    </xf>
    <xf numFmtId="1" fontId="9" fillId="10" borderId="21" xfId="0" applyNumberFormat="1" applyFont="1" applyFill="1" applyBorder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1" fontId="10" fillId="5" borderId="44" xfId="0" applyNumberFormat="1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left" vertical="top" wrapText="1"/>
    </xf>
    <xf numFmtId="164" fontId="10" fillId="5" borderId="34" xfId="0" applyNumberFormat="1" applyFont="1" applyFill="1" applyBorder="1" applyAlignment="1">
      <alignment horizontal="left" vertical="top" wrapText="1"/>
    </xf>
    <xf numFmtId="1" fontId="10" fillId="5" borderId="34" xfId="0" applyNumberFormat="1" applyFont="1" applyFill="1" applyBorder="1" applyAlignment="1">
      <alignment horizontal="center" vertical="top" wrapText="1"/>
    </xf>
    <xf numFmtId="1" fontId="32" fillId="13" borderId="34" xfId="0" applyNumberFormat="1" applyFont="1" applyFill="1" applyBorder="1" applyAlignment="1">
      <alignment horizontal="center" vertical="top" wrapText="1"/>
    </xf>
    <xf numFmtId="165" fontId="10" fillId="5" borderId="34" xfId="0" applyNumberFormat="1" applyFont="1" applyFill="1" applyBorder="1" applyAlignment="1">
      <alignment horizontal="left" vertical="top" wrapText="1"/>
    </xf>
    <xf numFmtId="165" fontId="10" fillId="5" borderId="25" xfId="0" applyNumberFormat="1" applyFont="1" applyFill="1" applyBorder="1" applyAlignment="1">
      <alignment horizontal="left" vertical="top" wrapText="1"/>
    </xf>
    <xf numFmtId="1" fontId="9" fillId="13" borderId="21" xfId="0" applyNumberFormat="1" applyFont="1" applyFill="1" applyBorder="1" applyAlignment="1">
      <alignment horizontal="center" vertical="top" wrapText="1"/>
    </xf>
    <xf numFmtId="1" fontId="32" fillId="24" borderId="24" xfId="0" applyNumberFormat="1" applyFont="1" applyFill="1" applyBorder="1" applyAlignment="1">
      <alignment horizontal="center" vertical="top" wrapText="1"/>
    </xf>
    <xf numFmtId="1" fontId="10" fillId="5" borderId="0" xfId="0" applyNumberFormat="1" applyFont="1" applyFill="1" applyAlignment="1">
      <alignment horizontal="center" vertical="top" wrapText="1"/>
    </xf>
    <xf numFmtId="1" fontId="9" fillId="24" borderId="21" xfId="0" applyNumberFormat="1" applyFont="1" applyFill="1" applyBorder="1" applyAlignment="1">
      <alignment horizontal="center" vertical="top" wrapText="1"/>
    </xf>
    <xf numFmtId="1" fontId="10" fillId="5" borderId="16" xfId="0" applyNumberFormat="1" applyFont="1" applyFill="1" applyBorder="1" applyAlignment="1">
      <alignment horizontal="center" vertical="center" wrapText="1"/>
    </xf>
    <xf numFmtId="1" fontId="32" fillId="6" borderId="31" xfId="0" applyNumberFormat="1" applyFont="1" applyFill="1" applyBorder="1" applyAlignment="1">
      <alignment horizontal="center" vertical="top" wrapText="1"/>
    </xf>
    <xf numFmtId="1" fontId="12" fillId="6" borderId="35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right" wrapText="1"/>
    </xf>
    <xf numFmtId="1" fontId="12" fillId="5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1" fontId="12" fillId="5" borderId="4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left" vertical="top" wrapText="1"/>
    </xf>
    <xf numFmtId="164" fontId="10" fillId="5" borderId="29" xfId="0" applyNumberFormat="1" applyFont="1" applyFill="1" applyBorder="1" applyAlignment="1">
      <alignment horizontal="left" vertical="top" wrapText="1"/>
    </xf>
    <xf numFmtId="1" fontId="10" fillId="5" borderId="29" xfId="0" applyNumberFormat="1" applyFont="1" applyFill="1" applyBorder="1" applyAlignment="1">
      <alignment horizontal="center" vertical="top" wrapText="1"/>
    </xf>
    <xf numFmtId="1" fontId="30" fillId="10" borderId="29" xfId="0" applyNumberFormat="1" applyFont="1" applyFill="1" applyBorder="1" applyAlignment="1">
      <alignment horizontal="center" vertical="top" wrapText="1"/>
    </xf>
    <xf numFmtId="165" fontId="10" fillId="5" borderId="29" xfId="0" applyNumberFormat="1" applyFont="1" applyFill="1" applyBorder="1" applyAlignment="1">
      <alignment horizontal="left" vertical="top" wrapText="1"/>
    </xf>
    <xf numFmtId="165" fontId="10" fillId="5" borderId="30" xfId="0" applyNumberFormat="1" applyFont="1" applyFill="1" applyBorder="1" applyAlignment="1">
      <alignment horizontal="left" vertical="top" wrapText="1"/>
    </xf>
    <xf numFmtId="1" fontId="30" fillId="10" borderId="18" xfId="0" applyNumberFormat="1" applyFont="1" applyFill="1" applyBorder="1" applyAlignment="1">
      <alignment horizontal="center" vertical="top" wrapText="1"/>
    </xf>
    <xf numFmtId="1" fontId="30" fillId="10" borderId="24" xfId="0" applyNumberFormat="1" applyFont="1" applyFill="1" applyBorder="1" applyAlignment="1">
      <alignment horizontal="center" vertical="top" wrapText="1"/>
    </xf>
    <xf numFmtId="1" fontId="10" fillId="5" borderId="0" xfId="0" applyNumberFormat="1" applyFont="1" applyFill="1" applyAlignment="1">
      <alignment horizontal="center" vertical="center" wrapText="1"/>
    </xf>
    <xf numFmtId="1" fontId="9" fillId="10" borderId="35" xfId="0" applyNumberFormat="1" applyFont="1" applyFill="1" applyBorder="1" applyAlignment="1">
      <alignment horizontal="center" vertical="top" wrapText="1"/>
    </xf>
    <xf numFmtId="0" fontId="9" fillId="22" borderId="13" xfId="0" applyFont="1" applyFill="1" applyBorder="1" applyAlignment="1">
      <alignment horizontal="left" vertical="center" wrapText="1"/>
    </xf>
    <xf numFmtId="0" fontId="9" fillId="22" borderId="14" xfId="0" applyFont="1" applyFill="1" applyBorder="1" applyAlignment="1">
      <alignment horizontal="left" vertical="center" wrapText="1"/>
    </xf>
    <xf numFmtId="1" fontId="30" fillId="23" borderId="7" xfId="0" applyNumberFormat="1" applyFont="1" applyFill="1" applyBorder="1" applyAlignment="1">
      <alignment horizontal="center" vertical="top" wrapText="1"/>
    </xf>
    <xf numFmtId="1" fontId="30" fillId="23" borderId="24" xfId="0" applyNumberFormat="1" applyFont="1" applyFill="1" applyBorder="1" applyAlignment="1">
      <alignment horizontal="center" vertical="top" wrapText="1"/>
    </xf>
    <xf numFmtId="1" fontId="9" fillId="23" borderId="35" xfId="0" applyNumberFormat="1" applyFont="1" applyFill="1" applyBorder="1" applyAlignment="1">
      <alignment horizontal="center" vertical="top" wrapText="1"/>
    </xf>
    <xf numFmtId="0" fontId="9" fillId="14" borderId="26" xfId="0" applyFont="1" applyFill="1" applyBorder="1" applyAlignment="1">
      <alignment horizontal="center" vertical="top" wrapText="1"/>
    </xf>
    <xf numFmtId="1" fontId="30" fillId="24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 applyAlignment="1">
      <alignment horizontal="center" vertical="center"/>
    </xf>
    <xf numFmtId="1" fontId="12" fillId="24" borderId="35" xfId="0" applyNumberFormat="1" applyFont="1" applyFill="1" applyBorder="1" applyAlignment="1">
      <alignment horizontal="center"/>
    </xf>
    <xf numFmtId="1" fontId="12" fillId="0" borderId="0" xfId="0" applyNumberFormat="1" applyFont="1" applyAlignment="1">
      <alignment horizontal="center"/>
    </xf>
    <xf numFmtId="0" fontId="9" fillId="25" borderId="26" xfId="0" applyFont="1" applyFill="1" applyBorder="1" applyAlignment="1">
      <alignment horizontal="center" vertical="top" wrapText="1"/>
    </xf>
    <xf numFmtId="0" fontId="37" fillId="25" borderId="13" xfId="0" applyFont="1" applyFill="1" applyBorder="1" applyAlignment="1">
      <alignment horizontal="left" vertical="center" wrapText="1"/>
    </xf>
    <xf numFmtId="0" fontId="9" fillId="25" borderId="13" xfId="0" applyFont="1" applyFill="1" applyBorder="1" applyAlignment="1">
      <alignment horizontal="left" vertical="center" wrapText="1"/>
    </xf>
    <xf numFmtId="0" fontId="9" fillId="25" borderId="14" xfId="0" applyFont="1" applyFill="1" applyBorder="1" applyAlignment="1">
      <alignment horizontal="left" vertical="center" wrapText="1"/>
    </xf>
    <xf numFmtId="1" fontId="30" fillId="25" borderId="7" xfId="0" applyNumberFormat="1" applyFont="1" applyFill="1" applyBorder="1" applyAlignment="1">
      <alignment horizontal="center" vertical="top" wrapText="1"/>
    </xf>
    <xf numFmtId="1" fontId="10" fillId="5" borderId="46" xfId="0" applyNumberFormat="1" applyFont="1" applyFill="1" applyBorder="1" applyAlignment="1">
      <alignment horizontal="center" vertical="center" wrapText="1"/>
    </xf>
    <xf numFmtId="0" fontId="10" fillId="5" borderId="46" xfId="0" applyFont="1" applyFill="1" applyBorder="1" applyAlignment="1">
      <alignment horizontal="left" vertical="top" wrapText="1"/>
    </xf>
    <xf numFmtId="164" fontId="10" fillId="5" borderId="46" xfId="0" applyNumberFormat="1" applyFont="1" applyFill="1" applyBorder="1" applyAlignment="1">
      <alignment horizontal="left" vertical="top" wrapText="1"/>
    </xf>
    <xf numFmtId="1" fontId="10" fillId="5" borderId="46" xfId="0" applyNumberFormat="1" applyFont="1" applyFill="1" applyBorder="1" applyAlignment="1">
      <alignment horizontal="center" vertical="top" wrapText="1"/>
    </xf>
    <xf numFmtId="1" fontId="12" fillId="25" borderId="35" xfId="0" applyNumberFormat="1" applyFont="1" applyFill="1" applyBorder="1" applyAlignment="1">
      <alignment horizontal="center" vertical="top" wrapText="1"/>
    </xf>
    <xf numFmtId="165" fontId="10" fillId="5" borderId="46" xfId="0" applyNumberFormat="1" applyFont="1" applyFill="1" applyBorder="1" applyAlignment="1">
      <alignment horizontal="left" vertical="top" wrapText="1"/>
    </xf>
    <xf numFmtId="165" fontId="10" fillId="5" borderId="47" xfId="0" applyNumberFormat="1" applyFont="1" applyFill="1" applyBorder="1" applyAlignment="1">
      <alignment horizontal="left" vertical="top" wrapText="1"/>
    </xf>
    <xf numFmtId="0" fontId="9" fillId="26" borderId="26" xfId="0" applyFont="1" applyFill="1" applyBorder="1" applyAlignment="1">
      <alignment horizontal="center" vertical="top" wrapText="1"/>
    </xf>
    <xf numFmtId="0" fontId="37" fillId="26" borderId="13" xfId="0" applyFont="1" applyFill="1" applyBorder="1" applyAlignment="1">
      <alignment horizontal="left" vertical="center" wrapText="1"/>
    </xf>
    <xf numFmtId="0" fontId="9" fillId="26" borderId="13" xfId="0" applyFont="1" applyFill="1" applyBorder="1" applyAlignment="1">
      <alignment horizontal="left" vertical="center" wrapText="1"/>
    </xf>
    <xf numFmtId="0" fontId="9" fillId="26" borderId="14" xfId="0" applyFont="1" applyFill="1" applyBorder="1" applyAlignment="1">
      <alignment horizontal="left" vertical="center" wrapText="1"/>
    </xf>
    <xf numFmtId="1" fontId="30" fillId="26" borderId="7" xfId="0" applyNumberFormat="1" applyFont="1" applyFill="1" applyBorder="1" applyAlignment="1">
      <alignment horizontal="center" vertical="top" wrapText="1"/>
    </xf>
    <xf numFmtId="1" fontId="12" fillId="26" borderId="35" xfId="0" applyNumberFormat="1" applyFont="1" applyFill="1" applyBorder="1" applyAlignment="1">
      <alignment horizontal="center" vertical="top" wrapText="1"/>
    </xf>
    <xf numFmtId="1" fontId="0" fillId="0" borderId="0" xfId="0" applyNumberFormat="1"/>
    <xf numFmtId="1" fontId="38" fillId="5" borderId="0" xfId="0" applyNumberFormat="1" applyFont="1" applyFill="1" applyAlignment="1">
      <alignment horizontal="right" vertical="center"/>
    </xf>
    <xf numFmtId="1" fontId="39" fillId="5" borderId="0" xfId="0" applyNumberFormat="1" applyFont="1" applyFill="1" applyAlignment="1">
      <alignment horizontal="right" vertical="center"/>
    </xf>
    <xf numFmtId="0" fontId="0" fillId="5" borderId="0" xfId="0" applyFill="1" applyAlignment="1">
      <alignment horizontal="center"/>
    </xf>
    <xf numFmtId="0" fontId="12" fillId="5" borderId="45" xfId="0" applyFont="1" applyFill="1" applyBorder="1" applyAlignment="1">
      <alignment horizontal="center" vertical="center"/>
    </xf>
    <xf numFmtId="0" fontId="12" fillId="9" borderId="12" xfId="0" applyFont="1" applyFill="1" applyBorder="1" applyAlignment="1">
      <alignment horizontal="center" vertical="center" wrapText="1"/>
    </xf>
    <xf numFmtId="0" fontId="10" fillId="5" borderId="44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top" wrapText="1"/>
    </xf>
    <xf numFmtId="1" fontId="31" fillId="10" borderId="34" xfId="0" applyNumberFormat="1" applyFont="1" applyFill="1" applyBorder="1" applyAlignment="1">
      <alignment horizontal="center" vertical="top" wrapText="1"/>
    </xf>
    <xf numFmtId="165" fontId="10" fillId="5" borderId="34" xfId="0" applyNumberFormat="1" applyFont="1" applyFill="1" applyBorder="1" applyAlignment="1">
      <alignment horizontal="center" vertical="top" wrapText="1"/>
    </xf>
    <xf numFmtId="165" fontId="10" fillId="5" borderId="25" xfId="0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wrapText="1"/>
    </xf>
    <xf numFmtId="0" fontId="10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top" wrapText="1"/>
    </xf>
    <xf numFmtId="165" fontId="10" fillId="5" borderId="0" xfId="0" applyNumberFormat="1" applyFont="1" applyFill="1" applyAlignment="1">
      <alignment horizontal="center" vertical="top" wrapText="1"/>
    </xf>
    <xf numFmtId="0" fontId="9" fillId="22" borderId="12" xfId="0" applyFont="1" applyFill="1" applyBorder="1" applyAlignment="1">
      <alignment horizontal="center" vertical="center" wrapText="1"/>
    </xf>
    <xf numFmtId="0" fontId="10" fillId="5" borderId="43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top" wrapText="1"/>
    </xf>
    <xf numFmtId="165" fontId="10" fillId="5" borderId="24" xfId="0" applyNumberFormat="1" applyFont="1" applyFill="1" applyBorder="1" applyAlignment="1">
      <alignment horizontal="center" vertical="top" wrapText="1"/>
    </xf>
    <xf numFmtId="165" fontId="10" fillId="5" borderId="32" xfId="0" applyNumberFormat="1" applyFont="1" applyFill="1" applyBorder="1" applyAlignment="1">
      <alignment horizontal="center" vertical="top" wrapText="1"/>
    </xf>
    <xf numFmtId="1" fontId="9" fillId="23" borderId="33" xfId="0" applyNumberFormat="1" applyFont="1" applyFill="1" applyBorder="1" applyAlignment="1">
      <alignment horizontal="center" vertical="top" wrapText="1"/>
    </xf>
    <xf numFmtId="0" fontId="9" fillId="12" borderId="12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top" wrapText="1"/>
    </xf>
    <xf numFmtId="165" fontId="10" fillId="5" borderId="16" xfId="0" applyNumberFormat="1" applyFont="1" applyFill="1" applyBorder="1" applyAlignment="1">
      <alignment horizontal="center" vertical="top" wrapText="1"/>
    </xf>
    <xf numFmtId="165" fontId="10" fillId="5" borderId="19" xfId="0" applyNumberFormat="1" applyFont="1" applyFill="1" applyBorder="1" applyAlignment="1">
      <alignment horizontal="center" vertical="top" wrapText="1"/>
    </xf>
    <xf numFmtId="1" fontId="9" fillId="13" borderId="42" xfId="0" applyNumberFormat="1" applyFont="1" applyFill="1" applyBorder="1" applyAlignment="1">
      <alignment horizontal="center" vertical="top" wrapText="1"/>
    </xf>
    <xf numFmtId="0" fontId="9" fillId="14" borderId="12" xfId="0" applyFont="1" applyFill="1" applyBorder="1" applyAlignment="1">
      <alignment horizontal="center" vertical="center" wrapText="1"/>
    </xf>
    <xf numFmtId="1" fontId="32" fillId="24" borderId="16" xfId="0" applyNumberFormat="1" applyFont="1" applyFill="1" applyBorder="1" applyAlignment="1">
      <alignment horizontal="center" vertical="top" wrapText="1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/>
    </xf>
    <xf numFmtId="0" fontId="12" fillId="5" borderId="0" xfId="0" applyFont="1" applyFill="1" applyAlignment="1">
      <alignment horizontal="right" vertical="center"/>
    </xf>
    <xf numFmtId="0" fontId="12" fillId="5" borderId="0" xfId="0" applyFont="1" applyFill="1" applyAlignment="1">
      <alignment horizontal="center" vertical="center"/>
    </xf>
    <xf numFmtId="0" fontId="0" fillId="5" borderId="45" xfId="0" applyFill="1" applyBorder="1" applyAlignment="1">
      <alignment horizontal="center" vertical="center"/>
    </xf>
    <xf numFmtId="1" fontId="31" fillId="10" borderId="16" xfId="0" applyNumberFormat="1" applyFont="1" applyFill="1" applyBorder="1" applyAlignment="1">
      <alignment horizontal="center" vertical="top" wrapText="1"/>
    </xf>
    <xf numFmtId="0" fontId="40" fillId="0" borderId="29" xfId="0" applyFont="1" applyBorder="1"/>
    <xf numFmtId="0" fontId="40" fillId="0" borderId="48" xfId="0" applyFont="1" applyBorder="1"/>
    <xf numFmtId="0" fontId="10" fillId="5" borderId="31" xfId="0" applyFont="1" applyFill="1" applyBorder="1" applyAlignment="1">
      <alignment horizontal="left" vertical="top" wrapText="1"/>
    </xf>
    <xf numFmtId="164" fontId="10" fillId="5" borderId="31" xfId="0" applyNumberFormat="1" applyFont="1" applyFill="1" applyBorder="1" applyAlignment="1">
      <alignment horizontal="left" vertical="top" wrapText="1"/>
    </xf>
    <xf numFmtId="1" fontId="10" fillId="5" borderId="31" xfId="0" applyNumberFormat="1" applyFont="1" applyFill="1" applyBorder="1" applyAlignment="1">
      <alignment horizontal="center" vertical="top" wrapText="1"/>
    </xf>
    <xf numFmtId="1" fontId="31" fillId="10" borderId="31" xfId="0" applyNumberFormat="1" applyFont="1" applyFill="1" applyBorder="1" applyAlignment="1">
      <alignment horizontal="center" vertical="top" wrapText="1"/>
    </xf>
    <xf numFmtId="0" fontId="40" fillId="0" borderId="0" xfId="0" applyFont="1"/>
    <xf numFmtId="165" fontId="10" fillId="5" borderId="31" xfId="0" applyNumberFormat="1" applyFont="1" applyFill="1" applyBorder="1" applyAlignment="1">
      <alignment horizontal="left" vertical="top" wrapText="1"/>
    </xf>
    <xf numFmtId="165" fontId="10" fillId="5" borderId="20" xfId="0" applyNumberFormat="1" applyFont="1" applyFill="1" applyBorder="1" applyAlignment="1">
      <alignment horizontal="left" vertical="top" wrapText="1"/>
    </xf>
    <xf numFmtId="3" fontId="9" fillId="10" borderId="35" xfId="0" applyNumberFormat="1" applyFont="1" applyFill="1" applyBorder="1" applyAlignment="1">
      <alignment horizontal="center" vertical="top" wrapText="1"/>
    </xf>
    <xf numFmtId="1" fontId="10" fillId="5" borderId="9" xfId="0" applyNumberFormat="1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top" wrapText="1"/>
    </xf>
    <xf numFmtId="164" fontId="10" fillId="5" borderId="10" xfId="0" applyNumberFormat="1" applyFont="1" applyFill="1" applyBorder="1" applyAlignment="1">
      <alignment horizontal="left" vertical="top" wrapText="1"/>
    </xf>
    <xf numFmtId="1" fontId="10" fillId="5" borderId="10" xfId="0" applyNumberFormat="1" applyFont="1" applyFill="1" applyBorder="1" applyAlignment="1">
      <alignment horizontal="center" vertical="top" wrapText="1"/>
    </xf>
    <xf numFmtId="1" fontId="31" fillId="13" borderId="10" xfId="0" applyNumberFormat="1" applyFont="1" applyFill="1" applyBorder="1" applyAlignment="1">
      <alignment horizontal="center" vertical="top" wrapText="1"/>
    </xf>
    <xf numFmtId="165" fontId="10" fillId="5" borderId="10" xfId="0" applyNumberFormat="1" applyFont="1" applyFill="1" applyBorder="1" applyAlignment="1">
      <alignment horizontal="left" vertical="top" wrapText="1"/>
    </xf>
    <xf numFmtId="165" fontId="10" fillId="5" borderId="11" xfId="0" applyNumberFormat="1" applyFont="1" applyFill="1" applyBorder="1" applyAlignment="1">
      <alignment horizontal="left" vertical="top" wrapText="1"/>
    </xf>
    <xf numFmtId="1" fontId="12" fillId="13" borderId="42" xfId="0" applyNumberFormat="1" applyFont="1" applyFill="1" applyBorder="1" applyAlignment="1">
      <alignment horizontal="center"/>
    </xf>
    <xf numFmtId="0" fontId="12" fillId="5" borderId="0" xfId="0" applyFont="1" applyFill="1" applyAlignment="1">
      <alignment horizontal="right"/>
    </xf>
    <xf numFmtId="3" fontId="33" fillId="5" borderId="0" xfId="0" applyNumberFormat="1" applyFont="1" applyFill="1" applyAlignment="1">
      <alignment horizontal="center"/>
    </xf>
    <xf numFmtId="0" fontId="9" fillId="9" borderId="12" xfId="0" applyFont="1" applyFill="1" applyBorder="1" applyAlignment="1">
      <alignment horizontal="center" vertical="center" wrapText="1"/>
    </xf>
    <xf numFmtId="0" fontId="37" fillId="9" borderId="13" xfId="0" applyFont="1" applyFill="1" applyBorder="1" applyAlignment="1">
      <alignment horizontal="left" vertical="top" wrapText="1"/>
    </xf>
    <xf numFmtId="0" fontId="9" fillId="9" borderId="13" xfId="0" applyFont="1" applyFill="1" applyBorder="1" applyAlignment="1">
      <alignment horizontal="left" vertical="top" wrapText="1"/>
    </xf>
    <xf numFmtId="0" fontId="9" fillId="9" borderId="14" xfId="0" applyFont="1" applyFill="1" applyBorder="1" applyAlignment="1">
      <alignment horizontal="left" vertical="top" wrapText="1"/>
    </xf>
    <xf numFmtId="1" fontId="31" fillId="13" borderId="34" xfId="0" applyNumberFormat="1" applyFont="1" applyFill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9" fillId="12" borderId="13" xfId="0" applyFont="1" applyFill="1" applyBorder="1" applyAlignment="1">
      <alignment horizontal="left" vertical="top" wrapText="1"/>
    </xf>
    <xf numFmtId="0" fontId="9" fillId="12" borderId="14" xfId="0" applyFont="1" applyFill="1" applyBorder="1" applyAlignment="1">
      <alignment horizontal="left" vertical="top" wrapText="1"/>
    </xf>
    <xf numFmtId="0" fontId="9" fillId="14" borderId="13" xfId="0" applyFont="1" applyFill="1" applyBorder="1" applyAlignment="1">
      <alignment horizontal="left" vertical="top" wrapText="1"/>
    </xf>
    <xf numFmtId="0" fontId="9" fillId="14" borderId="14" xfId="0" applyFont="1" applyFill="1" applyBorder="1" applyAlignment="1">
      <alignment horizontal="left" vertical="top" wrapText="1"/>
    </xf>
    <xf numFmtId="1" fontId="32" fillId="24" borderId="34" xfId="0" applyNumberFormat="1" applyFont="1" applyFill="1" applyBorder="1" applyAlignment="1">
      <alignment horizontal="center" vertical="top" wrapText="1"/>
    </xf>
    <xf numFmtId="0" fontId="12" fillId="24" borderId="35" xfId="0" applyFont="1" applyFill="1" applyBorder="1" applyAlignment="1">
      <alignment horizontal="center"/>
    </xf>
    <xf numFmtId="1" fontId="0" fillId="5" borderId="0" xfId="0" applyNumberFormat="1" applyFill="1" applyAlignment="1">
      <alignment horizontal="right" vertical="center"/>
    </xf>
    <xf numFmtId="1" fontId="30" fillId="10" borderId="7" xfId="0" applyNumberFormat="1" applyFont="1" applyFill="1" applyBorder="1" applyAlignment="1">
      <alignment horizontal="center" vertical="top" wrapText="1"/>
    </xf>
    <xf numFmtId="1" fontId="10" fillId="5" borderId="49" xfId="0" applyNumberFormat="1" applyFont="1" applyFill="1" applyBorder="1" applyAlignment="1">
      <alignment horizontal="center" vertical="center" wrapText="1"/>
    </xf>
    <xf numFmtId="0" fontId="5" fillId="5" borderId="49" xfId="0" applyFont="1" applyFill="1" applyBorder="1" applyAlignment="1">
      <alignment vertical="center" wrapText="1"/>
    </xf>
    <xf numFmtId="1" fontId="0" fillId="5" borderId="0" xfId="0" applyNumberFormat="1" applyFill="1" applyAlignment="1">
      <alignment horizontal="center"/>
    </xf>
    <xf numFmtId="1" fontId="12" fillId="10" borderId="35" xfId="0" applyNumberFormat="1" applyFont="1" applyFill="1" applyBorder="1" applyAlignment="1">
      <alignment horizontal="center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left" vertical="center" wrapText="1"/>
    </xf>
    <xf numFmtId="0" fontId="9" fillId="7" borderId="14" xfId="0" applyFont="1" applyFill="1" applyBorder="1" applyAlignment="1">
      <alignment horizontal="left" vertical="center" wrapText="1"/>
    </xf>
    <xf numFmtId="0" fontId="9" fillId="14" borderId="1" xfId="0" applyFont="1" applyFill="1" applyBorder="1" applyAlignment="1">
      <alignment horizontal="left" vertical="center" wrapText="1"/>
    </xf>
    <xf numFmtId="0" fontId="9" fillId="14" borderId="41" xfId="0" applyFont="1" applyFill="1" applyBorder="1" applyAlignment="1">
      <alignment horizontal="left" vertical="center" wrapText="1"/>
    </xf>
    <xf numFmtId="1" fontId="30" fillId="24" borderId="7" xfId="0" applyNumberFormat="1" applyFont="1" applyFill="1" applyBorder="1" applyAlignment="1">
      <alignment horizontal="center" vertical="top" wrapText="1"/>
    </xf>
    <xf numFmtId="1" fontId="12" fillId="5" borderId="0" xfId="0" applyNumberFormat="1" applyFont="1" applyFill="1" applyAlignment="1">
      <alignment horizontal="right"/>
    </xf>
    <xf numFmtId="1" fontId="10" fillId="5" borderId="50" xfId="0" applyNumberFormat="1" applyFont="1" applyFill="1" applyBorder="1" applyAlignment="1">
      <alignment horizontal="center" vertical="top" wrapText="1"/>
    </xf>
    <xf numFmtId="0" fontId="10" fillId="5" borderId="49" xfId="0" applyFont="1" applyFill="1" applyBorder="1" applyAlignment="1">
      <alignment horizontal="left" vertical="top" wrapText="1"/>
    </xf>
    <xf numFmtId="0" fontId="10" fillId="5" borderId="49" xfId="0" applyFont="1" applyFill="1" applyBorder="1" applyAlignment="1">
      <alignment horizontal="center" vertical="center" wrapText="1"/>
    </xf>
    <xf numFmtId="1" fontId="30" fillId="23" borderId="29" xfId="0" applyNumberFormat="1" applyFont="1" applyFill="1" applyBorder="1" applyAlignment="1">
      <alignment horizontal="center" vertical="top" wrapText="1"/>
    </xf>
    <xf numFmtId="1" fontId="12" fillId="23" borderId="18" xfId="0" applyNumberFormat="1" applyFont="1" applyFill="1" applyBorder="1" applyAlignment="1">
      <alignment horizontal="center" vertical="center"/>
    </xf>
    <xf numFmtId="0" fontId="9" fillId="14" borderId="0" xfId="0" applyFont="1" applyFill="1" applyAlignment="1">
      <alignment horizontal="left" vertical="center" wrapText="1"/>
    </xf>
    <xf numFmtId="0" fontId="10" fillId="5" borderId="49" xfId="0" applyFont="1" applyFill="1" applyBorder="1" applyAlignment="1">
      <alignment horizontal="left" vertical="center" wrapText="1"/>
    </xf>
    <xf numFmtId="1" fontId="12" fillId="24" borderId="18" xfId="0" applyNumberFormat="1" applyFont="1" applyFill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5" borderId="48" xfId="0" applyFont="1" applyFill="1" applyBorder="1" applyAlignment="1">
      <alignment horizontal="center" vertical="center" wrapText="1"/>
    </xf>
    <xf numFmtId="0" fontId="10" fillId="5" borderId="48" xfId="0" applyFont="1" applyFill="1" applyBorder="1" applyAlignment="1">
      <alignment horizontal="left" vertical="top" wrapText="1"/>
    </xf>
    <xf numFmtId="1" fontId="10" fillId="5" borderId="48" xfId="0" applyNumberFormat="1" applyFont="1" applyFill="1" applyBorder="1" applyAlignment="1">
      <alignment horizontal="center" vertical="top" wrapText="1"/>
    </xf>
    <xf numFmtId="1" fontId="12" fillId="23" borderId="16" xfId="0" applyNumberFormat="1" applyFont="1" applyFill="1" applyBorder="1" applyAlignment="1">
      <alignment horizontal="center" vertical="center"/>
    </xf>
    <xf numFmtId="0" fontId="9" fillId="14" borderId="5" xfId="0" applyFont="1" applyFill="1" applyBorder="1" applyAlignment="1">
      <alignment horizontal="left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right" vertical="center" wrapText="1"/>
    </xf>
    <xf numFmtId="0" fontId="40" fillId="0" borderId="51" xfId="0" applyFont="1" applyBorder="1"/>
    <xf numFmtId="0" fontId="10" fillId="0" borderId="29" xfId="0" applyFont="1" applyBorder="1" applyAlignment="1">
      <alignment horizontal="left" vertical="center" wrapText="1"/>
    </xf>
    <xf numFmtId="15" fontId="10" fillId="0" borderId="29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left" vertical="top" wrapText="1"/>
    </xf>
    <xf numFmtId="0" fontId="0" fillId="0" borderId="29" xfId="0" applyBorder="1" applyAlignment="1">
      <alignment vertical="top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11" fillId="9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2" fillId="5" borderId="0" xfId="3" applyFont="1" applyFill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0" xfId="0" applyFont="1"/>
  </cellXfs>
  <cellStyles count="4">
    <cellStyle name="Comma" xfId="1" builtinId="3"/>
    <cellStyle name="Explanatory Text" xfId="2" builtinId="53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457200</xdr:colOff>
      <xdr:row>0</xdr:row>
      <xdr:rowOff>724803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72249C1-A7E0-451B-9BE5-747AB8E18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8300" cy="7248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371476</xdr:colOff>
      <xdr:row>0</xdr:row>
      <xdr:rowOff>1</xdr:rowOff>
    </xdr:from>
    <xdr:to>
      <xdr:col>3</xdr:col>
      <xdr:colOff>1295401</xdr:colOff>
      <xdr:row>4</xdr:row>
      <xdr:rowOff>31510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658D155-2678-4A49-B428-10579C25C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1" y="1"/>
          <a:ext cx="2971800" cy="7935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angeronimohotel.com/" TargetMode="External"/><Relationship Id="rId299" Type="http://schemas.openxmlformats.org/officeDocument/2006/relationships/hyperlink" Target="http://www.marriott.com/" TargetMode="External"/><Relationship Id="rId303" Type="http://schemas.openxmlformats.org/officeDocument/2006/relationships/hyperlink" Target="mailto:horlando91@yahoo.com" TargetMode="External"/><Relationship Id="rId21" Type="http://schemas.openxmlformats.org/officeDocument/2006/relationships/hyperlink" Target="mailto:info@haciendatamarindo.com" TargetMode="External"/><Relationship Id="rId42" Type="http://schemas.openxmlformats.org/officeDocument/2006/relationships/hyperlink" Target="mailto:villahau@gmail.com" TargetMode="External"/><Relationship Id="rId63" Type="http://schemas.openxmlformats.org/officeDocument/2006/relationships/hyperlink" Target="mailto:erosa@sjcourtyard.com" TargetMode="External"/><Relationship Id="rId84" Type="http://schemas.openxmlformats.org/officeDocument/2006/relationships/hyperlink" Target="http://www.villadelsolpr.com/" TargetMode="External"/><Relationship Id="rId138" Type="http://schemas.openxmlformats.org/officeDocument/2006/relationships/hyperlink" Target="http://www.bohobeachclubpr.com/" TargetMode="External"/><Relationship Id="rId159" Type="http://schemas.openxmlformats.org/officeDocument/2006/relationships/hyperlink" Target="http://www.nautiluspr.com/" TargetMode="External"/><Relationship Id="rId170" Type="http://schemas.openxmlformats.org/officeDocument/2006/relationships/hyperlink" Target="http://www.holidayinn.com/" TargetMode="External"/><Relationship Id="rId191" Type="http://schemas.openxmlformats.org/officeDocument/2006/relationships/hyperlink" Target="http://www.casaflamboyantpr.com/" TargetMode="External"/><Relationship Id="rId205" Type="http://schemas.openxmlformats.org/officeDocument/2006/relationships/hyperlink" Target="http://www.hixislandhouse.com/" TargetMode="External"/><Relationship Id="rId226" Type="http://schemas.openxmlformats.org/officeDocument/2006/relationships/hyperlink" Target="mailto:wilfredo.marrero@hyatt.com" TargetMode="External"/><Relationship Id="rId247" Type="http://schemas.openxmlformats.org/officeDocument/2006/relationships/hyperlink" Target="mailto:oterobuenaga@gmail.com" TargetMode="External"/><Relationship Id="rId107" Type="http://schemas.openxmlformats.org/officeDocument/2006/relationships/hyperlink" Target="http://www.hotelmilanopr.com/" TargetMode="External"/><Relationship Id="rId268" Type="http://schemas.openxmlformats.org/officeDocument/2006/relationships/hyperlink" Target="mailto:info@tropicalinnspr.com" TargetMode="External"/><Relationship Id="rId289" Type="http://schemas.openxmlformats.org/officeDocument/2006/relationships/hyperlink" Target="mailto:coconutpalmsinn@yahoo.com" TargetMode="External"/><Relationship Id="rId11" Type="http://schemas.openxmlformats.org/officeDocument/2006/relationships/hyperlink" Target="mailto:management@villaparguerapr.com" TargetMode="External"/><Relationship Id="rId32" Type="http://schemas.openxmlformats.org/officeDocument/2006/relationships/hyperlink" Target="mailto:antonio@mbhpr.com" TargetMode="External"/><Relationship Id="rId53" Type="http://schemas.openxmlformats.org/officeDocument/2006/relationships/hyperlink" Target="mailto:sramirez@rinconbeachpr.com" TargetMode="External"/><Relationship Id="rId74" Type="http://schemas.openxmlformats.org/officeDocument/2006/relationships/hyperlink" Target="http://www.marestclair.com/" TargetMode="External"/><Relationship Id="rId128" Type="http://schemas.openxmlformats.org/officeDocument/2006/relationships/hyperlink" Target="http://www.doradobeach.com/" TargetMode="External"/><Relationship Id="rId149" Type="http://schemas.openxmlformats.org/officeDocument/2006/relationships/hyperlink" Target="http://www.jfkey.vip/properties/pitahaya-glamping/" TargetMode="External"/><Relationship Id="rId5" Type="http://schemas.openxmlformats.org/officeDocument/2006/relationships/hyperlink" Target="mailto:Olga.areizaga@marriott.com" TargetMode="External"/><Relationship Id="rId95" Type="http://schemas.openxmlformats.org/officeDocument/2006/relationships/hyperlink" Target="http://www.casacondadohotel.com/" TargetMode="External"/><Relationship Id="rId160" Type="http://schemas.openxmlformats.org/officeDocument/2006/relationships/hyperlink" Target="http://www.villaparguerapr.com/" TargetMode="External"/><Relationship Id="rId181" Type="http://schemas.openxmlformats.org/officeDocument/2006/relationships/hyperlink" Target="mailto:swtourispr@gmail.com" TargetMode="External"/><Relationship Id="rId216" Type="http://schemas.openxmlformats.org/officeDocument/2006/relationships/hyperlink" Target="mailto:contacto@casaloscummins.com" TargetMode="External"/><Relationship Id="rId237" Type="http://schemas.openxmlformats.org/officeDocument/2006/relationships/hyperlink" Target="mailto:reservations@acaciaseasideinn.com" TargetMode="External"/><Relationship Id="rId258" Type="http://schemas.openxmlformats.org/officeDocument/2006/relationships/hyperlink" Target="mailto:jsanchez@miramarhotelpr.com" TargetMode="External"/><Relationship Id="rId279" Type="http://schemas.openxmlformats.org/officeDocument/2006/relationships/hyperlink" Target="mailto:ttorres@wemanagepr.com" TargetMode="External"/><Relationship Id="rId22" Type="http://schemas.openxmlformats.org/officeDocument/2006/relationships/hyperlink" Target="mailto:concierge@seagatehotel.com" TargetMode="External"/><Relationship Id="rId43" Type="http://schemas.openxmlformats.org/officeDocument/2006/relationships/hyperlink" Target="mailto:info@rainforestinn.com" TargetMode="External"/><Relationship Id="rId64" Type="http://schemas.openxmlformats.org/officeDocument/2006/relationships/hyperlink" Target="mailto:nstolzlechner@wyndham.com" TargetMode="External"/><Relationship Id="rId118" Type="http://schemas.openxmlformats.org/officeDocument/2006/relationships/hyperlink" Target="http://www.sheratonoldsanjuan.com/" TargetMode="External"/><Relationship Id="rId139" Type="http://schemas.openxmlformats.org/officeDocument/2006/relationships/hyperlink" Target="http://www.aquariusvacations.com/" TargetMode="External"/><Relationship Id="rId290" Type="http://schemas.openxmlformats.org/officeDocument/2006/relationships/hyperlink" Target="mailto:dosangelesdelmar@yahoo.com" TargetMode="External"/><Relationship Id="rId304" Type="http://schemas.openxmlformats.org/officeDocument/2006/relationships/drawing" Target="../drawings/drawing1.xml"/><Relationship Id="rId85" Type="http://schemas.openxmlformats.org/officeDocument/2006/relationships/hyperlink" Target="http://www.villaverdeinnsj.com/" TargetMode="External"/><Relationship Id="rId150" Type="http://schemas.openxmlformats.org/officeDocument/2006/relationships/hyperlink" Target="http://www.boquemar.com/" TargetMode="External"/><Relationship Id="rId171" Type="http://schemas.openxmlformats.org/officeDocument/2006/relationships/hyperlink" Target="http://www.hoteliberiapr.com/" TargetMode="External"/><Relationship Id="rId192" Type="http://schemas.openxmlformats.org/officeDocument/2006/relationships/hyperlink" Target="http://www.rainforestinnpr.com/" TargetMode="External"/><Relationship Id="rId206" Type="http://schemas.openxmlformats.org/officeDocument/2006/relationships/hyperlink" Target="http://www.seagatehotel.com/" TargetMode="External"/><Relationship Id="rId227" Type="http://schemas.openxmlformats.org/officeDocument/2006/relationships/hyperlink" Target="mailto:nivea.rivera@hyatt.com" TargetMode="External"/><Relationship Id="rId248" Type="http://schemas.openxmlformats.org/officeDocument/2006/relationships/hyperlink" Target="mailto:LolaPerez@gmail.com" TargetMode="External"/><Relationship Id="rId269" Type="http://schemas.openxmlformats.org/officeDocument/2006/relationships/hyperlink" Target="mailto:info@tropicalinnspr.com" TargetMode="External"/><Relationship Id="rId12" Type="http://schemas.openxmlformats.org/officeDocument/2006/relationships/hyperlink" Target="mailto:rfernandez@highgate.com" TargetMode="External"/><Relationship Id="rId33" Type="http://schemas.openxmlformats.org/officeDocument/2006/relationships/hyperlink" Target="mailto:dconnolly@elconresort.com" TargetMode="External"/><Relationship Id="rId108" Type="http://schemas.openxmlformats.org/officeDocument/2006/relationships/hyperlink" Target="http://www.hotelmiramarpr.com/" TargetMode="External"/><Relationship Id="rId129" Type="http://schemas.openxmlformats.org/officeDocument/2006/relationships/hyperlink" Target="http://www.embassysuitesdoradodelmarbeach.com/" TargetMode="External"/><Relationship Id="rId280" Type="http://schemas.openxmlformats.org/officeDocument/2006/relationships/hyperlink" Target="mailto:vacations@cofresibeach.com" TargetMode="External"/><Relationship Id="rId54" Type="http://schemas.openxmlformats.org/officeDocument/2006/relationships/hyperlink" Target="mailto:info@dreamsmiramar.com" TargetMode="External"/><Relationship Id="rId75" Type="http://schemas.openxmlformats.org/officeDocument/2006/relationships/hyperlink" Target="http://www.borinquenbeachinn.com/" TargetMode="External"/><Relationship Id="rId96" Type="http://schemas.openxmlformats.org/officeDocument/2006/relationships/hyperlink" Target="http://www.caribehilton.com/" TargetMode="External"/><Relationship Id="rId140" Type="http://schemas.openxmlformats.org/officeDocument/2006/relationships/hyperlink" Target="http://www.cofresibeach.com/" TargetMode="External"/><Relationship Id="rId161" Type="http://schemas.openxmlformats.org/officeDocument/2006/relationships/hyperlink" Target="http://www.hotelcolonial.com/" TargetMode="External"/><Relationship Id="rId182" Type="http://schemas.openxmlformats.org/officeDocument/2006/relationships/hyperlink" Target="http://www.352guesthouse.com/" TargetMode="External"/><Relationship Id="rId217" Type="http://schemas.openxmlformats.org/officeDocument/2006/relationships/hyperlink" Target="http://www.a2tiempos.com/" TargetMode="External"/><Relationship Id="rId6" Type="http://schemas.openxmlformats.org/officeDocument/2006/relationships/hyperlink" Target="mailto:sam.basu@sheraton.com" TargetMode="External"/><Relationship Id="rId238" Type="http://schemas.openxmlformats.org/officeDocument/2006/relationships/hyperlink" Target="mailto:borinquenbeachinn@yahoo.com" TargetMode="External"/><Relationship Id="rId259" Type="http://schemas.openxmlformats.org/officeDocument/2006/relationships/hyperlink" Target="mailto:laterrazadesanjuan@gmail.com" TargetMode="External"/><Relationship Id="rId23" Type="http://schemas.openxmlformats.org/officeDocument/2006/relationships/hyperlink" Target="mailto:nathalie.urban@whotels.com" TargetMode="External"/><Relationship Id="rId119" Type="http://schemas.openxmlformats.org/officeDocument/2006/relationships/hyperlink" Target="http://www.serafinabeachhotel.com/" TargetMode="External"/><Relationship Id="rId270" Type="http://schemas.openxmlformats.org/officeDocument/2006/relationships/hyperlink" Target="mailto:dtyson@doradobeach.com" TargetMode="External"/><Relationship Id="rId291" Type="http://schemas.openxmlformats.org/officeDocument/2006/relationships/hyperlink" Target="mailto:quechevere@gmail.com" TargetMode="External"/><Relationship Id="rId44" Type="http://schemas.openxmlformats.org/officeDocument/2006/relationships/hyperlink" Target="mailto:info@trespalmasinn.com" TargetMode="External"/><Relationship Id="rId65" Type="http://schemas.openxmlformats.org/officeDocument/2006/relationships/hyperlink" Target="mailto:zsegarra@wyndham.com" TargetMode="External"/><Relationship Id="rId86" Type="http://schemas.openxmlformats.org/officeDocument/2006/relationships/hyperlink" Target="http://www.hotelcasablancapr.com/" TargetMode="External"/><Relationship Id="rId130" Type="http://schemas.openxmlformats.org/officeDocument/2006/relationships/hyperlink" Target="http://www.hyattresidenceclub.com/" TargetMode="External"/><Relationship Id="rId151" Type="http://schemas.openxmlformats.org/officeDocument/2006/relationships/hyperlink" Target="http://www.combatebeach.com/" TargetMode="External"/><Relationship Id="rId172" Type="http://schemas.openxmlformats.org/officeDocument/2006/relationships/hyperlink" Target="http://www.meliacenturyhotel.com/" TargetMode="External"/><Relationship Id="rId193" Type="http://schemas.openxmlformats.org/officeDocument/2006/relationships/hyperlink" Target="http://www.dosaguasriogrande.com/" TargetMode="External"/><Relationship Id="rId207" Type="http://schemas.openxmlformats.org/officeDocument/2006/relationships/hyperlink" Target="http://www.villacoralguesthouse.com/" TargetMode="External"/><Relationship Id="rId228" Type="http://schemas.openxmlformats.org/officeDocument/2006/relationships/hyperlink" Target="mailto:info.oceanfront@yahoo.com" TargetMode="External"/><Relationship Id="rId249" Type="http://schemas.openxmlformats.org/officeDocument/2006/relationships/hyperlink" Target="mailto:comfortinnsanjuan@gmail.com" TargetMode="External"/><Relationship Id="rId13" Type="http://schemas.openxmlformats.org/officeDocument/2006/relationships/hyperlink" Target="mailto:ciarasmh@gmail.com" TargetMode="External"/><Relationship Id="rId109" Type="http://schemas.openxmlformats.org/officeDocument/2006/relationships/hyperlink" Target="http://www.hyatt.com/" TargetMode="External"/><Relationship Id="rId260" Type="http://schemas.openxmlformats.org/officeDocument/2006/relationships/hyperlink" Target="mailto:gm@leconsulathotel.com" TargetMode="External"/><Relationship Id="rId281" Type="http://schemas.openxmlformats.org/officeDocument/2006/relationships/hyperlink" Target="mailto:combatebeachresort@live.com" TargetMode="External"/><Relationship Id="rId34" Type="http://schemas.openxmlformats.org/officeDocument/2006/relationships/hyperlink" Target="mailto:wilfredo.marrero@hyatt.com" TargetMode="External"/><Relationship Id="rId55" Type="http://schemas.openxmlformats.org/officeDocument/2006/relationships/hyperlink" Target="mailto:frontdesk@lazyparrot.com" TargetMode="External"/><Relationship Id="rId76" Type="http://schemas.openxmlformats.org/officeDocument/2006/relationships/hyperlink" Target="http://www.coralbythesea.com/" TargetMode="External"/><Relationship Id="rId97" Type="http://schemas.openxmlformats.org/officeDocument/2006/relationships/hyperlink" Target="http://www.fourpointscaguas.com/" TargetMode="External"/><Relationship Id="rId120" Type="http://schemas.openxmlformats.org/officeDocument/2006/relationships/hyperlink" Target="http://www.sandybeach.com/" TargetMode="External"/><Relationship Id="rId141" Type="http://schemas.openxmlformats.org/officeDocument/2006/relationships/hyperlink" Target="http://www.rinconbeach.com/" TargetMode="External"/><Relationship Id="rId7" Type="http://schemas.openxmlformats.org/officeDocument/2006/relationships/hyperlink" Target="mailto:lvitale@sheratonoldsanjuan.com" TargetMode="External"/><Relationship Id="rId162" Type="http://schemas.openxmlformats.org/officeDocument/2006/relationships/hyperlink" Target="http://www.wyndhamhotels.com/" TargetMode="External"/><Relationship Id="rId183" Type="http://schemas.openxmlformats.org/officeDocument/2006/relationships/hyperlink" Target="http://www.visittamboo.com/" TargetMode="External"/><Relationship Id="rId218" Type="http://schemas.openxmlformats.org/officeDocument/2006/relationships/hyperlink" Target="mailto:a2tiempos@yahoo.com" TargetMode="External"/><Relationship Id="rId239" Type="http://schemas.openxmlformats.org/officeDocument/2006/relationships/hyperlink" Target="mailto:coralbysea@prtc.net" TargetMode="External"/><Relationship Id="rId2" Type="http://schemas.openxmlformats.org/officeDocument/2006/relationships/hyperlink" Target="mailto:jacqueline.volkart@ritzcarlton.com" TargetMode="External"/><Relationship Id="rId29" Type="http://schemas.openxmlformats.org/officeDocument/2006/relationships/hyperlink" Target="mailto:dcortez@luquillosunrise.com" TargetMode="External"/><Relationship Id="rId250" Type="http://schemas.openxmlformats.org/officeDocument/2006/relationships/hyperlink" Target="mailto:Yodil.caban@hilton.com" TargetMode="External"/><Relationship Id="rId255" Type="http://schemas.openxmlformats.org/officeDocument/2006/relationships/hyperlink" Target="mailto:ynevares@decanterhotel.com" TargetMode="External"/><Relationship Id="rId271" Type="http://schemas.openxmlformats.org/officeDocument/2006/relationships/hyperlink" Target="mailto:johanna.garay@hilton.com" TargetMode="External"/><Relationship Id="rId276" Type="http://schemas.openxmlformats.org/officeDocument/2006/relationships/hyperlink" Target="mailto:gm@courtyardaguadilla.com" TargetMode="External"/><Relationship Id="rId292" Type="http://schemas.openxmlformats.org/officeDocument/2006/relationships/hyperlink" Target="mailto:ar@rinconoftheseas.com" TargetMode="External"/><Relationship Id="rId297" Type="http://schemas.openxmlformats.org/officeDocument/2006/relationships/hyperlink" Target="mailto:jplaza@hitcponce.com" TargetMode="External"/><Relationship Id="rId24" Type="http://schemas.openxmlformats.org/officeDocument/2006/relationships/hyperlink" Target="mailto:jlaguna@aquariusresorts.com" TargetMode="External"/><Relationship Id="rId40" Type="http://schemas.openxmlformats.org/officeDocument/2006/relationships/hyperlink" Target="mailto:abel@mislavillalba.com" TargetMode="External"/><Relationship Id="rId45" Type="http://schemas.openxmlformats.org/officeDocument/2006/relationships/hyperlink" Target="mailto:rafa@sofohotels.com" TargetMode="External"/><Relationship Id="rId66" Type="http://schemas.openxmlformats.org/officeDocument/2006/relationships/hyperlink" Target="mailto:hotelbohobeachclub@gmail.com" TargetMode="External"/><Relationship Id="rId87" Type="http://schemas.openxmlformats.org/officeDocument/2006/relationships/hyperlink" Target="http://www.casasolbnb.com/" TargetMode="External"/><Relationship Id="rId110" Type="http://schemas.openxmlformats.org/officeDocument/2006/relationships/hyperlink" Target="http://www.hyatt.com/" TargetMode="External"/><Relationship Id="rId115" Type="http://schemas.openxmlformats.org/officeDocument/2006/relationships/hyperlink" Target="http://www.marriott.com/" TargetMode="External"/><Relationship Id="rId131" Type="http://schemas.openxmlformats.org/officeDocument/2006/relationships/hyperlink" Target="http://www.paradorelbuencafe.com/" TargetMode="External"/><Relationship Id="rId136" Type="http://schemas.openxmlformats.org/officeDocument/2006/relationships/hyperlink" Target="http://www.villafor&#237;n.com/" TargetMode="External"/><Relationship Id="rId157" Type="http://schemas.openxmlformats.org/officeDocument/2006/relationships/hyperlink" Target="http://www.lajamacapr.com/" TargetMode="External"/><Relationship Id="rId178" Type="http://schemas.openxmlformats.org/officeDocument/2006/relationships/hyperlink" Target="http://www.haciendagripinas.tripod.com/" TargetMode="External"/><Relationship Id="rId301" Type="http://schemas.openxmlformats.org/officeDocument/2006/relationships/hyperlink" Target="mailto:gisela.rivera@thewavehotel.com" TargetMode="External"/><Relationship Id="rId61" Type="http://schemas.openxmlformats.org/officeDocument/2006/relationships/hyperlink" Target="mailto:mrivera@condadovanderbilt.com" TargetMode="External"/><Relationship Id="rId82" Type="http://schemas.openxmlformats.org/officeDocument/2006/relationships/hyperlink" Target="http://www.trypislaverde.com/" TargetMode="External"/><Relationship Id="rId152" Type="http://schemas.openxmlformats.org/officeDocument/2006/relationships/hyperlink" Target="http://www.copamarina.com/" TargetMode="External"/><Relationship Id="rId173" Type="http://schemas.openxmlformats.org/officeDocument/2006/relationships/hyperlink" Target="http://www.haciendalamocha.com/" TargetMode="External"/><Relationship Id="rId194" Type="http://schemas.openxmlformats.org/officeDocument/2006/relationships/hyperlink" Target="http://www.myclubwyndham.com/" TargetMode="External"/><Relationship Id="rId199" Type="http://schemas.openxmlformats.org/officeDocument/2006/relationships/hyperlink" Target="http://www.achotels.marriott.com/" TargetMode="External"/><Relationship Id="rId203" Type="http://schemas.openxmlformats.org/officeDocument/2006/relationships/hyperlink" Target="http://www.casaamistad.com/" TargetMode="External"/><Relationship Id="rId208" Type="http://schemas.openxmlformats.org/officeDocument/2006/relationships/hyperlink" Target="http://www.marriott.com/" TargetMode="External"/><Relationship Id="rId229" Type="http://schemas.openxmlformats.org/officeDocument/2006/relationships/hyperlink" Target="mailto:info@fajardoinn.com" TargetMode="External"/><Relationship Id="rId19" Type="http://schemas.openxmlformats.org/officeDocument/2006/relationships/hyperlink" Target="mailto:info@puertoricodreams.com" TargetMode="External"/><Relationship Id="rId224" Type="http://schemas.openxmlformats.org/officeDocument/2006/relationships/hyperlink" Target="mailto:info@nomadahostel.com" TargetMode="External"/><Relationship Id="rId240" Type="http://schemas.openxmlformats.org/officeDocument/2006/relationships/hyperlink" Target="mailto:sharilyn.toko@hilton.com" TargetMode="External"/><Relationship Id="rId245" Type="http://schemas.openxmlformats.org/officeDocument/2006/relationships/hyperlink" Target="mailto:rafaeloller@hotelcasablancapr.com" TargetMode="External"/><Relationship Id="rId261" Type="http://schemas.openxmlformats.org/officeDocument/2006/relationships/hyperlink" Target="mailto:reservations@oliveboutiquehotel.com" TargetMode="External"/><Relationship Id="rId266" Type="http://schemas.openxmlformats.org/officeDocument/2006/relationships/hyperlink" Target="mailto:info@tropicalinnspr.com" TargetMode="External"/><Relationship Id="rId287" Type="http://schemas.openxmlformats.org/officeDocument/2006/relationships/hyperlink" Target="mailto:info@besidethepointe.com" TargetMode="External"/><Relationship Id="rId14" Type="http://schemas.openxmlformats.org/officeDocument/2006/relationships/hyperlink" Target="mailto:lsaez@esjazul.com" TargetMode="External"/><Relationship Id="rId30" Type="http://schemas.openxmlformats.org/officeDocument/2006/relationships/hyperlink" Target="mailto:jlopez@royalisabela.com" TargetMode="External"/><Relationship Id="rId35" Type="http://schemas.openxmlformats.org/officeDocument/2006/relationships/hyperlink" Target="mailto:info@casaflamboyantpr.com" TargetMode="External"/><Relationship Id="rId56" Type="http://schemas.openxmlformats.org/officeDocument/2006/relationships/hyperlink" Target="mailto:dconnolly@elconresort.com" TargetMode="External"/><Relationship Id="rId77" Type="http://schemas.openxmlformats.org/officeDocument/2006/relationships/hyperlink" Target="http://www.sjcourtyard.com/" TargetMode="External"/><Relationship Id="rId100" Type="http://schemas.openxmlformats.org/officeDocument/2006/relationships/hyperlink" Target="http://www.sanjuandoubletree.com/" TargetMode="External"/><Relationship Id="rId105" Type="http://schemas.openxmlformats.org/officeDocument/2006/relationships/hyperlink" Target="http://www.elconvento.com/" TargetMode="External"/><Relationship Id="rId126" Type="http://schemas.openxmlformats.org/officeDocument/2006/relationships/hyperlink" Target="http://www.ritzcarlton.com/" TargetMode="External"/><Relationship Id="rId147" Type="http://schemas.openxmlformats.org/officeDocument/2006/relationships/hyperlink" Target="http://www.quecheverepr.com/" TargetMode="External"/><Relationship Id="rId168" Type="http://schemas.openxmlformats.org/officeDocument/2006/relationships/hyperlink" Target="http://www.costabahiahotel.com/" TargetMode="External"/><Relationship Id="rId282" Type="http://schemas.openxmlformats.org/officeDocument/2006/relationships/hyperlink" Target="mailto:frontdesk@villamontana.com" TargetMode="External"/><Relationship Id="rId8" Type="http://schemas.openxmlformats.org/officeDocument/2006/relationships/hyperlink" Target="mailto:reservation.bahiabeach@stregis.com" TargetMode="External"/><Relationship Id="rId51" Type="http://schemas.openxmlformats.org/officeDocument/2006/relationships/hyperlink" Target="mailto:reservations@caribehotel.com" TargetMode="External"/><Relationship Id="rId72" Type="http://schemas.openxmlformats.org/officeDocument/2006/relationships/hyperlink" Target="mailto:canyonboutiquehotel@gmail.com" TargetMode="External"/><Relationship Id="rId93" Type="http://schemas.openxmlformats.org/officeDocument/2006/relationships/hyperlink" Target="http://www.hyatt.com/" TargetMode="External"/><Relationship Id="rId98" Type="http://schemas.openxmlformats.org/officeDocument/2006/relationships/hyperlink" Target="http://www.canariolagoonhotel.com/" TargetMode="External"/><Relationship Id="rId121" Type="http://schemas.openxmlformats.org/officeDocument/2006/relationships/hyperlink" Target="http://www.ihphospitality.com/leconsulat" TargetMode="External"/><Relationship Id="rId142" Type="http://schemas.openxmlformats.org/officeDocument/2006/relationships/hyperlink" Target="http://www.rinconofthesea.com/" TargetMode="External"/><Relationship Id="rId163" Type="http://schemas.openxmlformats.org/officeDocument/2006/relationships/hyperlink" Target="http://www.holidayinn.com/" TargetMode="External"/><Relationship Id="rId184" Type="http://schemas.openxmlformats.org/officeDocument/2006/relationships/hyperlink" Target="http://www.casaislena.com/" TargetMode="External"/><Relationship Id="rId189" Type="http://schemas.openxmlformats.org/officeDocument/2006/relationships/hyperlink" Target="http://www.hotelyunquemar.com/" TargetMode="External"/><Relationship Id="rId219" Type="http://schemas.openxmlformats.org/officeDocument/2006/relationships/hyperlink" Target="http://www.theviequesguesthouse.com/" TargetMode="External"/><Relationship Id="rId3" Type="http://schemas.openxmlformats.org/officeDocument/2006/relationships/hyperlink" Target="mailto:hotelmedialuna1@gmail.com" TargetMode="External"/><Relationship Id="rId214" Type="http://schemas.openxmlformats.org/officeDocument/2006/relationships/hyperlink" Target="http://www.olvhotel.com/" TargetMode="External"/><Relationship Id="rId230" Type="http://schemas.openxmlformats.org/officeDocument/2006/relationships/hyperlink" Target="http://www.villageinnpr.com/" TargetMode="External"/><Relationship Id="rId235" Type="http://schemas.openxmlformats.org/officeDocument/2006/relationships/hyperlink" Target="mailto:mrivas@fourpointspr.com" TargetMode="External"/><Relationship Id="rId251" Type="http://schemas.openxmlformats.org/officeDocument/2006/relationships/hyperlink" Target="mailto:dreaminnpr@gmail.com" TargetMode="External"/><Relationship Id="rId256" Type="http://schemas.openxmlformats.org/officeDocument/2006/relationships/hyperlink" Target="mailto:aarroyo@elconvento.com" TargetMode="External"/><Relationship Id="rId277" Type="http://schemas.openxmlformats.org/officeDocument/2006/relationships/hyperlink" Target="mailto:forin@prtc.net" TargetMode="External"/><Relationship Id="rId298" Type="http://schemas.openxmlformats.org/officeDocument/2006/relationships/hyperlink" Target="mailto:hotelbelgica@yahoo.com" TargetMode="External"/><Relationship Id="rId25" Type="http://schemas.openxmlformats.org/officeDocument/2006/relationships/hyperlink" Target="mailto:alezbenus@copamarina.com" TargetMode="External"/><Relationship Id="rId46" Type="http://schemas.openxmlformats.org/officeDocument/2006/relationships/hyperlink" Target="mailto:hotelolimpocourt@hotmail.com" TargetMode="External"/><Relationship Id="rId67" Type="http://schemas.openxmlformats.org/officeDocument/2006/relationships/hyperlink" Target="mailto:viequesamistad@aol.com" TargetMode="External"/><Relationship Id="rId116" Type="http://schemas.openxmlformats.org/officeDocument/2006/relationships/hyperlink" Target="http://www.sjsuites.com/" TargetMode="External"/><Relationship Id="rId137" Type="http://schemas.openxmlformats.org/officeDocument/2006/relationships/hyperlink" Target="http://www.faroparador.com/" TargetMode="External"/><Relationship Id="rId158" Type="http://schemas.openxmlformats.org/officeDocument/2006/relationships/hyperlink" Target="http://www.turtlebayinn.com/" TargetMode="External"/><Relationship Id="rId272" Type="http://schemas.openxmlformats.org/officeDocument/2006/relationships/hyperlink" Target="mailto:jon.dindo@hyattvoi.com" TargetMode="External"/><Relationship Id="rId293" Type="http://schemas.openxmlformats.org/officeDocument/2006/relationships/hyperlink" Target="mailto:info@villacofresi.com" TargetMode="External"/><Relationship Id="rId302" Type="http://schemas.openxmlformats.org/officeDocument/2006/relationships/hyperlink" Target="mailto:rafaeloller@hotelcasablancapr.com" TargetMode="External"/><Relationship Id="rId20" Type="http://schemas.openxmlformats.org/officeDocument/2006/relationships/hyperlink" Target="mailto:richard.beiner@holidayinnexpresscondado.com" TargetMode="External"/><Relationship Id="rId41" Type="http://schemas.openxmlformats.org/officeDocument/2006/relationships/hyperlink" Target="mailto:info@turtlebayinn.com" TargetMode="External"/><Relationship Id="rId62" Type="http://schemas.openxmlformats.org/officeDocument/2006/relationships/hyperlink" Target="mailto:acharbounneau@laconcharesort.com" TargetMode="External"/><Relationship Id="rId83" Type="http://schemas.openxmlformats.org/officeDocument/2006/relationships/hyperlink" Target="http://www.vendanzahotel.com/" TargetMode="External"/><Relationship Id="rId88" Type="http://schemas.openxmlformats.org/officeDocument/2006/relationships/hyperlink" Target="http://www.ciqalasuites.com/" TargetMode="External"/><Relationship Id="rId111" Type="http://schemas.openxmlformats.org/officeDocument/2006/relationships/hyperlink" Target="http://www.villaherencia.com/" TargetMode="External"/><Relationship Id="rId132" Type="http://schemas.openxmlformats.org/officeDocument/2006/relationships/hyperlink" Target="http://www.hotelpuntamaracayopr.com/" TargetMode="External"/><Relationship Id="rId153" Type="http://schemas.openxmlformats.org/officeDocument/2006/relationships/hyperlink" Target="http://www.es.tropicalinnspr.com/parador-guanica-1929" TargetMode="External"/><Relationship Id="rId174" Type="http://schemas.openxmlformats.org/officeDocument/2006/relationships/hyperlink" Target="http://www.ponceplazahotelandcasino.com/" TargetMode="External"/><Relationship Id="rId179" Type="http://schemas.openxmlformats.org/officeDocument/2006/relationships/hyperlink" Target="http://www.medialunapr.com/" TargetMode="External"/><Relationship Id="rId195" Type="http://schemas.openxmlformats.org/officeDocument/2006/relationships/hyperlink" Target="mailto:scuevas@parkroyalhotels.com" TargetMode="External"/><Relationship Id="rId209" Type="http://schemas.openxmlformats.org/officeDocument/2006/relationships/hyperlink" Target="http://www.tropicalinnspr.com/" TargetMode="External"/><Relationship Id="rId190" Type="http://schemas.openxmlformats.org/officeDocument/2006/relationships/hyperlink" Target="http://www.tropicalinnspr.com/" TargetMode="External"/><Relationship Id="rId204" Type="http://schemas.openxmlformats.org/officeDocument/2006/relationships/hyperlink" Target="http://www.haciendatamarindo.com/" TargetMode="External"/><Relationship Id="rId220" Type="http://schemas.openxmlformats.org/officeDocument/2006/relationships/hyperlink" Target="mailto:viequesguesthouse@hotmail.com" TargetMode="External"/><Relationship Id="rId225" Type="http://schemas.openxmlformats.org/officeDocument/2006/relationships/hyperlink" Target="mailto:maria.rouco@hyatt.com" TargetMode="External"/><Relationship Id="rId241" Type="http://schemas.openxmlformats.org/officeDocument/2006/relationships/hyperlink" Target="mailto:Mike.Garcia@hilton.com" TargetMode="External"/><Relationship Id="rId246" Type="http://schemas.openxmlformats.org/officeDocument/2006/relationships/hyperlink" Target="mailto:info@casacondadohotel.com" TargetMode="External"/><Relationship Id="rId267" Type="http://schemas.openxmlformats.org/officeDocument/2006/relationships/hyperlink" Target="mailto:info@maleconhouse.com" TargetMode="External"/><Relationship Id="rId288" Type="http://schemas.openxmlformats.org/officeDocument/2006/relationships/hyperlink" Target="mailto:bbonbright@casaverdehotel.com" TargetMode="External"/><Relationship Id="rId15" Type="http://schemas.openxmlformats.org/officeDocument/2006/relationships/hyperlink" Target="mailto:ccarrero@trypislaverde.com" TargetMode="External"/><Relationship Id="rId36" Type="http://schemas.openxmlformats.org/officeDocument/2006/relationships/hyperlink" Target="mailto:booking@hotelcolonial.com" TargetMode="External"/><Relationship Id="rId57" Type="http://schemas.openxmlformats.org/officeDocument/2006/relationships/hyperlink" Target="mailto:erodriguez@costabahiahotel.com" TargetMode="External"/><Relationship Id="rId106" Type="http://schemas.openxmlformats.org/officeDocument/2006/relationships/hyperlink" Target="http://www.hoteliberiapr.com/" TargetMode="External"/><Relationship Id="rId127" Type="http://schemas.openxmlformats.org/officeDocument/2006/relationships/hyperlink" Target="http://www.aquariusvacationclub.com/" TargetMode="External"/><Relationship Id="rId262" Type="http://schemas.openxmlformats.org/officeDocument/2006/relationships/hyperlink" Target="mailto:info@sjsuites.com" TargetMode="External"/><Relationship Id="rId283" Type="http://schemas.openxmlformats.org/officeDocument/2006/relationships/hyperlink" Target="mailto:lajamaca@yahoo.com" TargetMode="External"/><Relationship Id="rId10" Type="http://schemas.openxmlformats.org/officeDocument/2006/relationships/hyperlink" Target="mailto:jramos@paradorvillassotomayor.com" TargetMode="External"/><Relationship Id="rId31" Type="http://schemas.openxmlformats.org/officeDocument/2006/relationships/hyperlink" Target="mailto:info@coralpr.com" TargetMode="External"/><Relationship Id="rId52" Type="http://schemas.openxmlformats.org/officeDocument/2006/relationships/hyperlink" Target="mailto:pierrealex@serafinabeachhotel.com" TargetMode="External"/><Relationship Id="rId73" Type="http://schemas.openxmlformats.org/officeDocument/2006/relationships/hyperlink" Target="mailto:info@352guesthouse.com" TargetMode="External"/><Relationship Id="rId78" Type="http://schemas.openxmlformats.org/officeDocument/2006/relationships/hyperlink" Target="http://www.embassysuitessanjuan.com/" TargetMode="External"/><Relationship Id="rId94" Type="http://schemas.openxmlformats.org/officeDocument/2006/relationships/hyperlink" Target="http://www.sanmiguelplazahotel.com/" TargetMode="External"/><Relationship Id="rId99" Type="http://schemas.openxmlformats.org/officeDocument/2006/relationships/hyperlink" Target="http://www.dahousehotel.com/" TargetMode="External"/><Relationship Id="rId101" Type="http://schemas.openxmlformats.org/officeDocument/2006/relationships/hyperlink" Target="http://www.dreaminnpr.com/" TargetMode="External"/><Relationship Id="rId122" Type="http://schemas.openxmlformats.org/officeDocument/2006/relationships/hyperlink" Target="http://www.clubseabourne.com/" TargetMode="External"/><Relationship Id="rId143" Type="http://schemas.openxmlformats.org/officeDocument/2006/relationships/hyperlink" Target="http://www.villacofresi.com/" TargetMode="External"/><Relationship Id="rId148" Type="http://schemas.openxmlformats.org/officeDocument/2006/relationships/hyperlink" Target="http://www.lazyparrot.com/" TargetMode="External"/><Relationship Id="rId164" Type="http://schemas.openxmlformats.org/officeDocument/2006/relationships/hyperlink" Target="http://www.mayaguezresort.com/" TargetMode="External"/><Relationship Id="rId169" Type="http://schemas.openxmlformats.org/officeDocument/2006/relationships/hyperlink" Target="http://www.hilton.com/" TargetMode="External"/><Relationship Id="rId185" Type="http://schemas.openxmlformats.org/officeDocument/2006/relationships/hyperlink" Target="http://www.elconresort.com/" TargetMode="External"/><Relationship Id="rId4" Type="http://schemas.openxmlformats.org/officeDocument/2006/relationships/hyperlink" Target="mailto:sharilyn.toko@hilton.com" TargetMode="External"/><Relationship Id="rId9" Type="http://schemas.openxmlformats.org/officeDocument/2006/relationships/hyperlink" Target="mailto:boquemar@prtc.net" TargetMode="External"/><Relationship Id="rId180" Type="http://schemas.openxmlformats.org/officeDocument/2006/relationships/hyperlink" Target="http://www.4casitas.com/" TargetMode="External"/><Relationship Id="rId210" Type="http://schemas.openxmlformats.org/officeDocument/2006/relationships/hyperlink" Target="http://www.tropicalinnspr.com/" TargetMode="External"/><Relationship Id="rId215" Type="http://schemas.openxmlformats.org/officeDocument/2006/relationships/hyperlink" Target="http://www.casaloscummins.com/" TargetMode="External"/><Relationship Id="rId236" Type="http://schemas.openxmlformats.org/officeDocument/2006/relationships/hyperlink" Target="mailto:info@villadelsolpr.com" TargetMode="External"/><Relationship Id="rId257" Type="http://schemas.openxmlformats.org/officeDocument/2006/relationships/hyperlink" Target="mailto:hoteliberiapr@hotmail.com" TargetMode="External"/><Relationship Id="rId278" Type="http://schemas.openxmlformats.org/officeDocument/2006/relationships/hyperlink" Target="mailto:eric.ruiz@ihphospitality.com" TargetMode="External"/><Relationship Id="rId26" Type="http://schemas.openxmlformats.org/officeDocument/2006/relationships/hyperlink" Target="mailto:hacienda@jayuya.puertorico.pr" TargetMode="External"/><Relationship Id="rId231" Type="http://schemas.openxmlformats.org/officeDocument/2006/relationships/hyperlink" Target="mailto:thevillagehotelpr@gmail.com" TargetMode="External"/><Relationship Id="rId252" Type="http://schemas.openxmlformats.org/officeDocument/2006/relationships/hyperlink" Target="mailto:canariopr@aol.com" TargetMode="External"/><Relationship Id="rId273" Type="http://schemas.openxmlformats.org/officeDocument/2006/relationships/hyperlink" Target="mailto:paradorelbuencafe@gmail.com" TargetMode="External"/><Relationship Id="rId294" Type="http://schemas.openxmlformats.org/officeDocument/2006/relationships/hyperlink" Target="mailto:ernestovallepr@gmail.com" TargetMode="External"/><Relationship Id="rId47" Type="http://schemas.openxmlformats.org/officeDocument/2006/relationships/hyperlink" Target="mailto:info@villacoralguesthouse.com" TargetMode="External"/><Relationship Id="rId68" Type="http://schemas.openxmlformats.org/officeDocument/2006/relationships/hyperlink" Target="mailto:elsangeronimohotel@gmail.com" TargetMode="External"/><Relationship Id="rId89" Type="http://schemas.openxmlformats.org/officeDocument/2006/relationships/hyperlink" Target="http://www.comfortinnsanjuan.com/" TargetMode="External"/><Relationship Id="rId112" Type="http://schemas.openxmlformats.org/officeDocument/2006/relationships/hyperlink" Target="http://www.laconcharesort.com/" TargetMode="External"/><Relationship Id="rId133" Type="http://schemas.openxmlformats.org/officeDocument/2006/relationships/hyperlink" Target="http://www.hyatt.com/" TargetMode="External"/><Relationship Id="rId154" Type="http://schemas.openxmlformats.org/officeDocument/2006/relationships/hyperlink" Target="http://www.paradorvillasdelmarhau.com/" TargetMode="External"/><Relationship Id="rId175" Type="http://schemas.openxmlformats.org/officeDocument/2006/relationships/hyperlink" Target="http://www.caribehotel.com/" TargetMode="External"/><Relationship Id="rId196" Type="http://schemas.openxmlformats.org/officeDocument/2006/relationships/hyperlink" Target="http://www.parkroyalclubcala.com/" TargetMode="External"/><Relationship Id="rId200" Type="http://schemas.openxmlformats.org/officeDocument/2006/relationships/hyperlink" Target="http://www.elsanjuanhotel.com/" TargetMode="External"/><Relationship Id="rId16" Type="http://schemas.openxmlformats.org/officeDocument/2006/relationships/hyperlink" Target="mailto:rnewman@verdanzahotel.com" TargetMode="External"/><Relationship Id="rId221" Type="http://schemas.openxmlformats.org/officeDocument/2006/relationships/hyperlink" Target="mailto:hotelmitierra.reservaciones@gmail.com" TargetMode="External"/><Relationship Id="rId242" Type="http://schemas.openxmlformats.org/officeDocument/2006/relationships/hyperlink" Target="mailto:csantana@waterbeachhotel.com" TargetMode="External"/><Relationship Id="rId263" Type="http://schemas.openxmlformats.org/officeDocument/2006/relationships/hyperlink" Target="mailto:sandy@sandybeachhotelpr.com" TargetMode="External"/><Relationship Id="rId284" Type="http://schemas.openxmlformats.org/officeDocument/2006/relationships/hyperlink" Target="mailto:alopez@hitcmayaguez.com" TargetMode="External"/><Relationship Id="rId37" Type="http://schemas.openxmlformats.org/officeDocument/2006/relationships/hyperlink" Target="mailto:reservation@candelerobeachresort.com" TargetMode="External"/><Relationship Id="rId58" Type="http://schemas.openxmlformats.org/officeDocument/2006/relationships/hyperlink" Target="mailto:enidcancel@gmail.com" TargetMode="External"/><Relationship Id="rId79" Type="http://schemas.openxmlformats.org/officeDocument/2006/relationships/hyperlink" Target="http://www.airporthotelpr.com/" TargetMode="External"/><Relationship Id="rId102" Type="http://schemas.openxmlformats.org/officeDocument/2006/relationships/hyperlink" Target="http://www.canarioboutiquehotel.com/" TargetMode="External"/><Relationship Id="rId123" Type="http://schemas.openxmlformats.org/officeDocument/2006/relationships/hyperlink" Target="http://www.candelerobeachhotel.com/" TargetMode="External"/><Relationship Id="rId144" Type="http://schemas.openxmlformats.org/officeDocument/2006/relationships/hyperlink" Target="http://www.haciendaeljibarito.com/" TargetMode="External"/><Relationship Id="rId90" Type="http://schemas.openxmlformats.org/officeDocument/2006/relationships/hyperlink" Target="http://www.condadovanderbilt.com/" TargetMode="External"/><Relationship Id="rId165" Type="http://schemas.openxmlformats.org/officeDocument/2006/relationships/hyperlink" Target="http://www.hotelelguajataca.com/" TargetMode="External"/><Relationship Id="rId186" Type="http://schemas.openxmlformats.org/officeDocument/2006/relationships/hyperlink" Target="http://www.lascasitasvillage.com/" TargetMode="External"/><Relationship Id="rId211" Type="http://schemas.openxmlformats.org/officeDocument/2006/relationships/hyperlink" Target="http://www.acaciaboutiquehotel.com/" TargetMode="External"/><Relationship Id="rId232" Type="http://schemas.openxmlformats.org/officeDocument/2006/relationships/hyperlink" Target="http://www.hyattregencygrandreservepuertorico.com/" TargetMode="External"/><Relationship Id="rId253" Type="http://schemas.openxmlformats.org/officeDocument/2006/relationships/hyperlink" Target="mailto:ivelisse@aubergehaven.com" TargetMode="External"/><Relationship Id="rId274" Type="http://schemas.openxmlformats.org/officeDocument/2006/relationships/hyperlink" Target="mailto:puntamaracayoresort@yahoo.com" TargetMode="External"/><Relationship Id="rId295" Type="http://schemas.openxmlformats.org/officeDocument/2006/relationships/hyperlink" Target="mailto:yaiza.arveloserrano@gmail.com" TargetMode="External"/><Relationship Id="rId27" Type="http://schemas.openxmlformats.org/officeDocument/2006/relationships/hyperlink" Target="mailto:martin.smith@elsanjuanhotel.com" TargetMode="External"/><Relationship Id="rId48" Type="http://schemas.openxmlformats.org/officeDocument/2006/relationships/hyperlink" Target="mailto:casa.islena@yahoo.com" TargetMode="External"/><Relationship Id="rId69" Type="http://schemas.openxmlformats.org/officeDocument/2006/relationships/hyperlink" Target="mailto:guanica1929.tropicalinns@gmail.com" TargetMode="External"/><Relationship Id="rId113" Type="http://schemas.openxmlformats.org/officeDocument/2006/relationships/hyperlink" Target="http://www.laterrazahotelsanjuan.com/" TargetMode="External"/><Relationship Id="rId134" Type="http://schemas.openxmlformats.org/officeDocument/2006/relationships/hyperlink" Target="http://www.comfortinnpr.com/" TargetMode="External"/><Relationship Id="rId80" Type="http://schemas.openxmlformats.org/officeDocument/2006/relationships/hyperlink" Target="http://www.waterbeachhotel.com/" TargetMode="External"/><Relationship Id="rId155" Type="http://schemas.openxmlformats.org/officeDocument/2006/relationships/hyperlink" Target="http://www.royalisabela.com/" TargetMode="External"/><Relationship Id="rId176" Type="http://schemas.openxmlformats.org/officeDocument/2006/relationships/hyperlink" Target="http://www.paradorvillassotormayor.com/" TargetMode="External"/><Relationship Id="rId197" Type="http://schemas.openxmlformats.org/officeDocument/2006/relationships/hyperlink" Target="http://www.condadoplaza.com/" TargetMode="External"/><Relationship Id="rId201" Type="http://schemas.openxmlformats.org/officeDocument/2006/relationships/hyperlink" Target="http://www.conturcehostel.com/" TargetMode="External"/><Relationship Id="rId222" Type="http://schemas.openxmlformats.org/officeDocument/2006/relationships/hyperlink" Target="mailto:hctrsanchez@gmail.com" TargetMode="External"/><Relationship Id="rId243" Type="http://schemas.openxmlformats.org/officeDocument/2006/relationships/hyperlink" Target="mailto:hneumann@condadopalm.com" TargetMode="External"/><Relationship Id="rId264" Type="http://schemas.openxmlformats.org/officeDocument/2006/relationships/hyperlink" Target="mailto:mjose227@aol.com" TargetMode="External"/><Relationship Id="rId285" Type="http://schemas.openxmlformats.org/officeDocument/2006/relationships/hyperlink" Target="mailto:sales@mayaguezresort.com" TargetMode="External"/><Relationship Id="rId17" Type="http://schemas.openxmlformats.org/officeDocument/2006/relationships/hyperlink" Target="mailto:ivelisse@aubergehaven.com" TargetMode="External"/><Relationship Id="rId38" Type="http://schemas.openxmlformats.org/officeDocument/2006/relationships/hyperlink" Target="mailto:milanohoteloldsanjuan@gmail.com" TargetMode="External"/><Relationship Id="rId59" Type="http://schemas.openxmlformats.org/officeDocument/2006/relationships/hyperlink" Target="mailto:lamochaguesthouse@gmail.com" TargetMode="External"/><Relationship Id="rId103" Type="http://schemas.openxmlformats.org/officeDocument/2006/relationships/hyperlink" Target="http://www.holidayinnexpresscondado.com/" TargetMode="External"/><Relationship Id="rId124" Type="http://schemas.openxmlformats.org/officeDocument/2006/relationships/hyperlink" Target="http://www.bahiabeachpuertorico.com/st-regis" TargetMode="External"/><Relationship Id="rId70" Type="http://schemas.openxmlformats.org/officeDocument/2006/relationships/hyperlink" Target="mailto:casacampo.pr@gmail.com" TargetMode="External"/><Relationship Id="rId91" Type="http://schemas.openxmlformats.org/officeDocument/2006/relationships/hyperlink" Target="http://www.coralpr.com/" TargetMode="External"/><Relationship Id="rId145" Type="http://schemas.openxmlformats.org/officeDocument/2006/relationships/hyperlink" Target="http://www.casacampopr.com/" TargetMode="External"/><Relationship Id="rId166" Type="http://schemas.openxmlformats.org/officeDocument/2006/relationships/hyperlink" Target="http://www.casaverdehotel.com/" TargetMode="External"/><Relationship Id="rId187" Type="http://schemas.openxmlformats.org/officeDocument/2006/relationships/hyperlink" Target="http://www.fajardoinn.com/" TargetMode="External"/><Relationship Id="rId1" Type="http://schemas.openxmlformats.org/officeDocument/2006/relationships/hyperlink" Target="mailto:ops@airporthotelpr.com" TargetMode="External"/><Relationship Id="rId212" Type="http://schemas.openxmlformats.org/officeDocument/2006/relationships/hyperlink" Target="mailto:info@hixisland.com" TargetMode="External"/><Relationship Id="rId233" Type="http://schemas.openxmlformats.org/officeDocument/2006/relationships/hyperlink" Target="mailto:yetzaira.tapia@hyatt.com" TargetMode="External"/><Relationship Id="rId254" Type="http://schemas.openxmlformats.org/officeDocument/2006/relationships/hyperlink" Target="mailto:hosteria@caribe.net" TargetMode="External"/><Relationship Id="rId28" Type="http://schemas.openxmlformats.org/officeDocument/2006/relationships/hyperlink" Target="mailto:info@conturcehostel.com" TargetMode="External"/><Relationship Id="rId49" Type="http://schemas.openxmlformats.org/officeDocument/2006/relationships/hyperlink" Target="mailto:relax@hotelcasagrande.com" TargetMode="External"/><Relationship Id="rId114" Type="http://schemas.openxmlformats.org/officeDocument/2006/relationships/hyperlink" Target="http://www.oliveboutiquehotel.com/" TargetMode="External"/><Relationship Id="rId275" Type="http://schemas.openxmlformats.org/officeDocument/2006/relationships/hyperlink" Target="mailto:BauzoBrenda@yahoo.com" TargetMode="External"/><Relationship Id="rId296" Type="http://schemas.openxmlformats.org/officeDocument/2006/relationships/hyperlink" Target="mailto:gunther.mainka@hilton.com" TargetMode="External"/><Relationship Id="rId300" Type="http://schemas.openxmlformats.org/officeDocument/2006/relationships/hyperlink" Target="http://www.maleconhouse.com/" TargetMode="External"/><Relationship Id="rId60" Type="http://schemas.openxmlformats.org/officeDocument/2006/relationships/hyperlink" Target="mailto:pitahayaglamping@gmail.com" TargetMode="External"/><Relationship Id="rId81" Type="http://schemas.openxmlformats.org/officeDocument/2006/relationships/hyperlink" Target="http://www.ritzcarlton.com/" TargetMode="External"/><Relationship Id="rId135" Type="http://schemas.openxmlformats.org/officeDocument/2006/relationships/hyperlink" Target="http://www.courtyardaguadilla.com/" TargetMode="External"/><Relationship Id="rId156" Type="http://schemas.openxmlformats.org/officeDocument/2006/relationships/hyperlink" Target="http://www.villamontana.com/" TargetMode="External"/><Relationship Id="rId177" Type="http://schemas.openxmlformats.org/officeDocument/2006/relationships/hyperlink" Target="http://www.hotelcasagrande.com/" TargetMode="External"/><Relationship Id="rId198" Type="http://schemas.openxmlformats.org/officeDocument/2006/relationships/hyperlink" Target="http://www.thewavehotel.com/" TargetMode="External"/><Relationship Id="rId202" Type="http://schemas.openxmlformats.org/officeDocument/2006/relationships/hyperlink" Target="http://www.trespalmasinn.com/" TargetMode="External"/><Relationship Id="rId223" Type="http://schemas.openxmlformats.org/officeDocument/2006/relationships/hyperlink" Target="http://www.nomadahostel.com/" TargetMode="External"/><Relationship Id="rId244" Type="http://schemas.openxmlformats.org/officeDocument/2006/relationships/hyperlink" Target="mailto:pablo.torres@hilton.com" TargetMode="External"/><Relationship Id="rId18" Type="http://schemas.openxmlformats.org/officeDocument/2006/relationships/hyperlink" Target="mailto:francisco.martinez@courtyard.com" TargetMode="External"/><Relationship Id="rId39" Type="http://schemas.openxmlformats.org/officeDocument/2006/relationships/hyperlink" Target="mailto:welcome@casasolbnb.com" TargetMode="External"/><Relationship Id="rId265" Type="http://schemas.openxmlformats.org/officeDocument/2006/relationships/hyperlink" Target="mailto:Hotelyunquemar@gmail.com" TargetMode="External"/><Relationship Id="rId286" Type="http://schemas.openxmlformats.org/officeDocument/2006/relationships/hyperlink" Target="mailto:contahotelelguajataca@gmail.com" TargetMode="External"/><Relationship Id="rId50" Type="http://schemas.openxmlformats.org/officeDocument/2006/relationships/hyperlink" Target="mailto:George.Sotelo@ritzcarlton.com" TargetMode="External"/><Relationship Id="rId104" Type="http://schemas.openxmlformats.org/officeDocument/2006/relationships/hyperlink" Target="http://www.hosteriadelmar.com/" TargetMode="External"/><Relationship Id="rId125" Type="http://schemas.openxmlformats.org/officeDocument/2006/relationships/hyperlink" Target="http://www.wyndhamhotels.com/wyndham-grand/rio-grande-puerto-rico" TargetMode="External"/><Relationship Id="rId146" Type="http://schemas.openxmlformats.org/officeDocument/2006/relationships/hyperlink" Target="http://www.dosangelesdelmar.com/" TargetMode="External"/><Relationship Id="rId167" Type="http://schemas.openxmlformats.org/officeDocument/2006/relationships/hyperlink" Target="http://www.coconutpalmsinn.weebly.com/" TargetMode="External"/><Relationship Id="rId188" Type="http://schemas.openxmlformats.org/officeDocument/2006/relationships/hyperlink" Target="http://www.luquillosunrise.com/" TargetMode="External"/><Relationship Id="rId71" Type="http://schemas.openxmlformats.org/officeDocument/2006/relationships/hyperlink" Target="mailto:ctguesthousel515@gmail.com" TargetMode="External"/><Relationship Id="rId92" Type="http://schemas.openxmlformats.org/officeDocument/2006/relationships/hyperlink" Target="http://www.marriott.com/" TargetMode="External"/><Relationship Id="rId213" Type="http://schemas.openxmlformats.org/officeDocument/2006/relationships/hyperlink" Target="mailto:ereservation@olvhotel.com" TargetMode="External"/><Relationship Id="rId234" Type="http://schemas.openxmlformats.org/officeDocument/2006/relationships/hyperlink" Target="mailto:hector.casiano@ihphospitality.com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mailto:paradiseguesthouse@hotmail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erosa@sjcourtyard.com" TargetMode="External"/><Relationship Id="rId3" Type="http://schemas.openxmlformats.org/officeDocument/2006/relationships/hyperlink" Target="mailto:sam.basu@sheraton.com" TargetMode="External"/><Relationship Id="rId7" Type="http://schemas.openxmlformats.org/officeDocument/2006/relationships/hyperlink" Target="mailto:acharbounneau@laconcharesort.com" TargetMode="External"/><Relationship Id="rId2" Type="http://schemas.openxmlformats.org/officeDocument/2006/relationships/hyperlink" Target="mailto:Olga.areizaga@marriott.com" TargetMode="External"/><Relationship Id="rId1" Type="http://schemas.openxmlformats.org/officeDocument/2006/relationships/hyperlink" Target="mailto:jacqueline.volkart@ritzcarlton.com" TargetMode="External"/><Relationship Id="rId6" Type="http://schemas.openxmlformats.org/officeDocument/2006/relationships/hyperlink" Target="mailto:erodriguez@costabahiahotel.com" TargetMode="External"/><Relationship Id="rId5" Type="http://schemas.openxmlformats.org/officeDocument/2006/relationships/hyperlink" Target="mailto:michael.herrmann@ihg.com" TargetMode="External"/><Relationship Id="rId4" Type="http://schemas.openxmlformats.org/officeDocument/2006/relationships/hyperlink" Target="mailto:antonio@mbhpr.com" TargetMode="External"/><Relationship Id="rId9" Type="http://schemas.openxmlformats.org/officeDocument/2006/relationships/hyperlink" Target="mailto:nstolzlechner@wyndham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pitahayaglamping@gmail.com" TargetMode="External"/><Relationship Id="rId13" Type="http://schemas.openxmlformats.org/officeDocument/2006/relationships/hyperlink" Target="http://www.tropicalinnspr.com/" TargetMode="External"/><Relationship Id="rId3" Type="http://schemas.openxmlformats.org/officeDocument/2006/relationships/hyperlink" Target="mailto:info@dreamsmiramar.com" TargetMode="External"/><Relationship Id="rId7" Type="http://schemas.openxmlformats.org/officeDocument/2006/relationships/hyperlink" Target="mailto:info@rainforestinn.com" TargetMode="External"/><Relationship Id="rId12" Type="http://schemas.openxmlformats.org/officeDocument/2006/relationships/hyperlink" Target="http://www.rainforestinnpr.com/" TargetMode="External"/><Relationship Id="rId2" Type="http://schemas.openxmlformats.org/officeDocument/2006/relationships/hyperlink" Target="http://www.casasolbnb.com/" TargetMode="External"/><Relationship Id="rId1" Type="http://schemas.openxmlformats.org/officeDocument/2006/relationships/hyperlink" Target="mailto:welcome@casasolbnb.com" TargetMode="External"/><Relationship Id="rId6" Type="http://schemas.openxmlformats.org/officeDocument/2006/relationships/hyperlink" Target="http://www.turtlebayinn.com/" TargetMode="External"/><Relationship Id="rId11" Type="http://schemas.openxmlformats.org/officeDocument/2006/relationships/hyperlink" Target="http://www.hixislandhouse.com/" TargetMode="External"/><Relationship Id="rId5" Type="http://schemas.openxmlformats.org/officeDocument/2006/relationships/hyperlink" Target="mailto:info@turtlebayinn.com" TargetMode="External"/><Relationship Id="rId15" Type="http://schemas.openxmlformats.org/officeDocument/2006/relationships/hyperlink" Target="http://www.4casitas.com/" TargetMode="External"/><Relationship Id="rId10" Type="http://schemas.openxmlformats.org/officeDocument/2006/relationships/hyperlink" Target="http://www.dreamsmiramar.com/" TargetMode="External"/><Relationship Id="rId4" Type="http://schemas.openxmlformats.org/officeDocument/2006/relationships/hyperlink" Target="http://www.lajamacapr.com/" TargetMode="External"/><Relationship Id="rId9" Type="http://schemas.openxmlformats.org/officeDocument/2006/relationships/hyperlink" Target="http://www.jfkey.vip/properties/pitahaya-glamping/" TargetMode="External"/><Relationship Id="rId14" Type="http://schemas.openxmlformats.org/officeDocument/2006/relationships/hyperlink" Target="http://www.combatebeac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4D393-F611-4A2A-830C-CC4A2D10CE13}">
  <dimension ref="A1:X185"/>
  <sheetViews>
    <sheetView topLeftCell="A112" workbookViewId="0">
      <selection activeCell="C46" sqref="C46"/>
    </sheetView>
  </sheetViews>
  <sheetFormatPr defaultColWidth="18.28515625" defaultRowHeight="11.25" x14ac:dyDescent="0.2"/>
  <cols>
    <col min="1" max="1" width="8.5703125" style="90" customWidth="1"/>
    <col min="2" max="2" width="17.85546875" style="2" customWidth="1"/>
    <col min="3" max="3" width="13.28515625" style="2" customWidth="1"/>
    <col min="4" max="4" width="12.85546875" style="2" customWidth="1"/>
    <col min="5" max="5" width="11.28515625" style="2" customWidth="1"/>
    <col min="6" max="6" width="11" style="2" customWidth="1"/>
    <col min="7" max="7" width="8.42578125" style="2" customWidth="1"/>
    <col min="8" max="8" width="10.5703125" style="91" customWidth="1"/>
    <col min="9" max="9" width="7.140625" style="91" customWidth="1"/>
    <col min="10" max="10" width="11" style="91" customWidth="1"/>
    <col min="11" max="11" width="7.42578125" style="2" customWidth="1"/>
    <col min="12" max="12" width="10.140625" style="2" customWidth="1"/>
    <col min="13" max="13" width="10.85546875" style="2" customWidth="1"/>
    <col min="14" max="14" width="11.7109375" style="2" customWidth="1"/>
    <col min="15" max="15" width="12.140625" style="2" customWidth="1"/>
    <col min="16" max="16" width="14.42578125" style="2" customWidth="1"/>
    <col min="17" max="17" width="43.5703125" style="2" customWidth="1"/>
    <col min="18" max="18" width="44" style="2" customWidth="1"/>
    <col min="19" max="19" width="12.28515625" style="2" customWidth="1"/>
    <col min="20" max="20" width="3.7109375" style="2" customWidth="1"/>
    <col min="21" max="21" width="11.7109375" style="2" customWidth="1"/>
    <col min="22" max="22" width="9.140625" style="2" customWidth="1"/>
    <col min="23" max="23" width="10" style="2" customWidth="1"/>
    <col min="24" max="24" width="8.5703125" style="2" customWidth="1"/>
    <col min="25" max="257" width="18.28515625" style="2"/>
    <col min="258" max="258" width="5.28515625" style="2" customWidth="1"/>
    <col min="259" max="259" width="16.7109375" style="2" customWidth="1"/>
    <col min="260" max="260" width="8.42578125" style="2" customWidth="1"/>
    <col min="261" max="261" width="12.85546875" style="2" customWidth="1"/>
    <col min="262" max="262" width="11.28515625" style="2" customWidth="1"/>
    <col min="263" max="263" width="11" style="2" customWidth="1"/>
    <col min="264" max="264" width="8.42578125" style="2" customWidth="1"/>
    <col min="265" max="265" width="8.85546875" style="2" customWidth="1"/>
    <col min="266" max="266" width="7.140625" style="2" customWidth="1"/>
    <col min="267" max="267" width="5.7109375" style="2" customWidth="1"/>
    <col min="268" max="268" width="4" style="2" customWidth="1"/>
    <col min="269" max="269" width="7.7109375" style="2" customWidth="1"/>
    <col min="270" max="270" width="8.140625" style="2" customWidth="1"/>
    <col min="271" max="271" width="10.42578125" style="2" customWidth="1"/>
    <col min="272" max="272" width="12.140625" style="2" customWidth="1"/>
    <col min="273" max="273" width="14.42578125" style="2" customWidth="1"/>
    <col min="274" max="274" width="28.5703125" style="2" customWidth="1"/>
    <col min="275" max="275" width="12.28515625" style="2" customWidth="1"/>
    <col min="276" max="276" width="3.7109375" style="2" customWidth="1"/>
    <col min="277" max="277" width="11.7109375" style="2" customWidth="1"/>
    <col min="278" max="278" width="9.140625" style="2" customWidth="1"/>
    <col min="279" max="279" width="8.85546875" style="2" customWidth="1"/>
    <col min="280" max="280" width="8.5703125" style="2" customWidth="1"/>
    <col min="281" max="513" width="18.28515625" style="2"/>
    <col min="514" max="514" width="5.28515625" style="2" customWidth="1"/>
    <col min="515" max="515" width="16.7109375" style="2" customWidth="1"/>
    <col min="516" max="516" width="8.42578125" style="2" customWidth="1"/>
    <col min="517" max="517" width="12.85546875" style="2" customWidth="1"/>
    <col min="518" max="518" width="11.28515625" style="2" customWidth="1"/>
    <col min="519" max="519" width="11" style="2" customWidth="1"/>
    <col min="520" max="520" width="8.42578125" style="2" customWidth="1"/>
    <col min="521" max="521" width="8.85546875" style="2" customWidth="1"/>
    <col min="522" max="522" width="7.140625" style="2" customWidth="1"/>
    <col min="523" max="523" width="5.7109375" style="2" customWidth="1"/>
    <col min="524" max="524" width="4" style="2" customWidth="1"/>
    <col min="525" max="525" width="7.7109375" style="2" customWidth="1"/>
    <col min="526" max="526" width="8.140625" style="2" customWidth="1"/>
    <col min="527" max="527" width="10.42578125" style="2" customWidth="1"/>
    <col min="528" max="528" width="12.140625" style="2" customWidth="1"/>
    <col min="529" max="529" width="14.42578125" style="2" customWidth="1"/>
    <col min="530" max="530" width="28.5703125" style="2" customWidth="1"/>
    <col min="531" max="531" width="12.28515625" style="2" customWidth="1"/>
    <col min="532" max="532" width="3.7109375" style="2" customWidth="1"/>
    <col min="533" max="533" width="11.7109375" style="2" customWidth="1"/>
    <col min="534" max="534" width="9.140625" style="2" customWidth="1"/>
    <col min="535" max="535" width="8.85546875" style="2" customWidth="1"/>
    <col min="536" max="536" width="8.5703125" style="2" customWidth="1"/>
    <col min="537" max="769" width="18.28515625" style="2"/>
    <col min="770" max="770" width="5.28515625" style="2" customWidth="1"/>
    <col min="771" max="771" width="16.7109375" style="2" customWidth="1"/>
    <col min="772" max="772" width="8.42578125" style="2" customWidth="1"/>
    <col min="773" max="773" width="12.85546875" style="2" customWidth="1"/>
    <col min="774" max="774" width="11.28515625" style="2" customWidth="1"/>
    <col min="775" max="775" width="11" style="2" customWidth="1"/>
    <col min="776" max="776" width="8.42578125" style="2" customWidth="1"/>
    <col min="777" max="777" width="8.85546875" style="2" customWidth="1"/>
    <col min="778" max="778" width="7.140625" style="2" customWidth="1"/>
    <col min="779" max="779" width="5.7109375" style="2" customWidth="1"/>
    <col min="780" max="780" width="4" style="2" customWidth="1"/>
    <col min="781" max="781" width="7.7109375" style="2" customWidth="1"/>
    <col min="782" max="782" width="8.140625" style="2" customWidth="1"/>
    <col min="783" max="783" width="10.42578125" style="2" customWidth="1"/>
    <col min="784" max="784" width="12.140625" style="2" customWidth="1"/>
    <col min="785" max="785" width="14.42578125" style="2" customWidth="1"/>
    <col min="786" max="786" width="28.5703125" style="2" customWidth="1"/>
    <col min="787" max="787" width="12.28515625" style="2" customWidth="1"/>
    <col min="788" max="788" width="3.7109375" style="2" customWidth="1"/>
    <col min="789" max="789" width="11.7109375" style="2" customWidth="1"/>
    <col min="790" max="790" width="9.140625" style="2" customWidth="1"/>
    <col min="791" max="791" width="8.85546875" style="2" customWidth="1"/>
    <col min="792" max="792" width="8.5703125" style="2" customWidth="1"/>
    <col min="793" max="1025" width="18.28515625" style="2"/>
    <col min="1026" max="1026" width="5.28515625" style="2" customWidth="1"/>
    <col min="1027" max="1027" width="16.7109375" style="2" customWidth="1"/>
    <col min="1028" max="1028" width="8.42578125" style="2" customWidth="1"/>
    <col min="1029" max="1029" width="12.85546875" style="2" customWidth="1"/>
    <col min="1030" max="1030" width="11.28515625" style="2" customWidth="1"/>
    <col min="1031" max="1031" width="11" style="2" customWidth="1"/>
    <col min="1032" max="1032" width="8.42578125" style="2" customWidth="1"/>
    <col min="1033" max="1033" width="8.85546875" style="2" customWidth="1"/>
    <col min="1034" max="1034" width="7.140625" style="2" customWidth="1"/>
    <col min="1035" max="1035" width="5.7109375" style="2" customWidth="1"/>
    <col min="1036" max="1036" width="4" style="2" customWidth="1"/>
    <col min="1037" max="1037" width="7.7109375" style="2" customWidth="1"/>
    <col min="1038" max="1038" width="8.140625" style="2" customWidth="1"/>
    <col min="1039" max="1039" width="10.42578125" style="2" customWidth="1"/>
    <col min="1040" max="1040" width="12.140625" style="2" customWidth="1"/>
    <col min="1041" max="1041" width="14.42578125" style="2" customWidth="1"/>
    <col min="1042" max="1042" width="28.5703125" style="2" customWidth="1"/>
    <col min="1043" max="1043" width="12.28515625" style="2" customWidth="1"/>
    <col min="1044" max="1044" width="3.7109375" style="2" customWidth="1"/>
    <col min="1045" max="1045" width="11.7109375" style="2" customWidth="1"/>
    <col min="1046" max="1046" width="9.140625" style="2" customWidth="1"/>
    <col min="1047" max="1047" width="8.85546875" style="2" customWidth="1"/>
    <col min="1048" max="1048" width="8.5703125" style="2" customWidth="1"/>
    <col min="1049" max="1281" width="18.28515625" style="2"/>
    <col min="1282" max="1282" width="5.28515625" style="2" customWidth="1"/>
    <col min="1283" max="1283" width="16.7109375" style="2" customWidth="1"/>
    <col min="1284" max="1284" width="8.42578125" style="2" customWidth="1"/>
    <col min="1285" max="1285" width="12.85546875" style="2" customWidth="1"/>
    <col min="1286" max="1286" width="11.28515625" style="2" customWidth="1"/>
    <col min="1287" max="1287" width="11" style="2" customWidth="1"/>
    <col min="1288" max="1288" width="8.42578125" style="2" customWidth="1"/>
    <col min="1289" max="1289" width="8.85546875" style="2" customWidth="1"/>
    <col min="1290" max="1290" width="7.140625" style="2" customWidth="1"/>
    <col min="1291" max="1291" width="5.7109375" style="2" customWidth="1"/>
    <col min="1292" max="1292" width="4" style="2" customWidth="1"/>
    <col min="1293" max="1293" width="7.7109375" style="2" customWidth="1"/>
    <col min="1294" max="1294" width="8.140625" style="2" customWidth="1"/>
    <col min="1295" max="1295" width="10.42578125" style="2" customWidth="1"/>
    <col min="1296" max="1296" width="12.140625" style="2" customWidth="1"/>
    <col min="1297" max="1297" width="14.42578125" style="2" customWidth="1"/>
    <col min="1298" max="1298" width="28.5703125" style="2" customWidth="1"/>
    <col min="1299" max="1299" width="12.28515625" style="2" customWidth="1"/>
    <col min="1300" max="1300" width="3.7109375" style="2" customWidth="1"/>
    <col min="1301" max="1301" width="11.7109375" style="2" customWidth="1"/>
    <col min="1302" max="1302" width="9.140625" style="2" customWidth="1"/>
    <col min="1303" max="1303" width="8.85546875" style="2" customWidth="1"/>
    <col min="1304" max="1304" width="8.5703125" style="2" customWidth="1"/>
    <col min="1305" max="1537" width="18.28515625" style="2"/>
    <col min="1538" max="1538" width="5.28515625" style="2" customWidth="1"/>
    <col min="1539" max="1539" width="16.7109375" style="2" customWidth="1"/>
    <col min="1540" max="1540" width="8.42578125" style="2" customWidth="1"/>
    <col min="1541" max="1541" width="12.85546875" style="2" customWidth="1"/>
    <col min="1542" max="1542" width="11.28515625" style="2" customWidth="1"/>
    <col min="1543" max="1543" width="11" style="2" customWidth="1"/>
    <col min="1544" max="1544" width="8.42578125" style="2" customWidth="1"/>
    <col min="1545" max="1545" width="8.85546875" style="2" customWidth="1"/>
    <col min="1546" max="1546" width="7.140625" style="2" customWidth="1"/>
    <col min="1547" max="1547" width="5.7109375" style="2" customWidth="1"/>
    <col min="1548" max="1548" width="4" style="2" customWidth="1"/>
    <col min="1549" max="1549" width="7.7109375" style="2" customWidth="1"/>
    <col min="1550" max="1550" width="8.140625" style="2" customWidth="1"/>
    <col min="1551" max="1551" width="10.42578125" style="2" customWidth="1"/>
    <col min="1552" max="1552" width="12.140625" style="2" customWidth="1"/>
    <col min="1553" max="1553" width="14.42578125" style="2" customWidth="1"/>
    <col min="1554" max="1554" width="28.5703125" style="2" customWidth="1"/>
    <col min="1555" max="1555" width="12.28515625" style="2" customWidth="1"/>
    <col min="1556" max="1556" width="3.7109375" style="2" customWidth="1"/>
    <col min="1557" max="1557" width="11.7109375" style="2" customWidth="1"/>
    <col min="1558" max="1558" width="9.140625" style="2" customWidth="1"/>
    <col min="1559" max="1559" width="8.85546875" style="2" customWidth="1"/>
    <col min="1560" max="1560" width="8.5703125" style="2" customWidth="1"/>
    <col min="1561" max="1793" width="18.28515625" style="2"/>
    <col min="1794" max="1794" width="5.28515625" style="2" customWidth="1"/>
    <col min="1795" max="1795" width="16.7109375" style="2" customWidth="1"/>
    <col min="1796" max="1796" width="8.42578125" style="2" customWidth="1"/>
    <col min="1797" max="1797" width="12.85546875" style="2" customWidth="1"/>
    <col min="1798" max="1798" width="11.28515625" style="2" customWidth="1"/>
    <col min="1799" max="1799" width="11" style="2" customWidth="1"/>
    <col min="1800" max="1800" width="8.42578125" style="2" customWidth="1"/>
    <col min="1801" max="1801" width="8.85546875" style="2" customWidth="1"/>
    <col min="1802" max="1802" width="7.140625" style="2" customWidth="1"/>
    <col min="1803" max="1803" width="5.7109375" style="2" customWidth="1"/>
    <col min="1804" max="1804" width="4" style="2" customWidth="1"/>
    <col min="1805" max="1805" width="7.7109375" style="2" customWidth="1"/>
    <col min="1806" max="1806" width="8.140625" style="2" customWidth="1"/>
    <col min="1807" max="1807" width="10.42578125" style="2" customWidth="1"/>
    <col min="1808" max="1808" width="12.140625" style="2" customWidth="1"/>
    <col min="1809" max="1809" width="14.42578125" style="2" customWidth="1"/>
    <col min="1810" max="1810" width="28.5703125" style="2" customWidth="1"/>
    <col min="1811" max="1811" width="12.28515625" style="2" customWidth="1"/>
    <col min="1812" max="1812" width="3.7109375" style="2" customWidth="1"/>
    <col min="1813" max="1813" width="11.7109375" style="2" customWidth="1"/>
    <col min="1814" max="1814" width="9.140625" style="2" customWidth="1"/>
    <col min="1815" max="1815" width="8.85546875" style="2" customWidth="1"/>
    <col min="1816" max="1816" width="8.5703125" style="2" customWidth="1"/>
    <col min="1817" max="2049" width="18.28515625" style="2"/>
    <col min="2050" max="2050" width="5.28515625" style="2" customWidth="1"/>
    <col min="2051" max="2051" width="16.7109375" style="2" customWidth="1"/>
    <col min="2052" max="2052" width="8.42578125" style="2" customWidth="1"/>
    <col min="2053" max="2053" width="12.85546875" style="2" customWidth="1"/>
    <col min="2054" max="2054" width="11.28515625" style="2" customWidth="1"/>
    <col min="2055" max="2055" width="11" style="2" customWidth="1"/>
    <col min="2056" max="2056" width="8.42578125" style="2" customWidth="1"/>
    <col min="2057" max="2057" width="8.85546875" style="2" customWidth="1"/>
    <col min="2058" max="2058" width="7.140625" style="2" customWidth="1"/>
    <col min="2059" max="2059" width="5.7109375" style="2" customWidth="1"/>
    <col min="2060" max="2060" width="4" style="2" customWidth="1"/>
    <col min="2061" max="2061" width="7.7109375" style="2" customWidth="1"/>
    <col min="2062" max="2062" width="8.140625" style="2" customWidth="1"/>
    <col min="2063" max="2063" width="10.42578125" style="2" customWidth="1"/>
    <col min="2064" max="2064" width="12.140625" style="2" customWidth="1"/>
    <col min="2065" max="2065" width="14.42578125" style="2" customWidth="1"/>
    <col min="2066" max="2066" width="28.5703125" style="2" customWidth="1"/>
    <col min="2067" max="2067" width="12.28515625" style="2" customWidth="1"/>
    <col min="2068" max="2068" width="3.7109375" style="2" customWidth="1"/>
    <col min="2069" max="2069" width="11.7109375" style="2" customWidth="1"/>
    <col min="2070" max="2070" width="9.140625" style="2" customWidth="1"/>
    <col min="2071" max="2071" width="8.85546875" style="2" customWidth="1"/>
    <col min="2072" max="2072" width="8.5703125" style="2" customWidth="1"/>
    <col min="2073" max="2305" width="18.28515625" style="2"/>
    <col min="2306" max="2306" width="5.28515625" style="2" customWidth="1"/>
    <col min="2307" max="2307" width="16.7109375" style="2" customWidth="1"/>
    <col min="2308" max="2308" width="8.42578125" style="2" customWidth="1"/>
    <col min="2309" max="2309" width="12.85546875" style="2" customWidth="1"/>
    <col min="2310" max="2310" width="11.28515625" style="2" customWidth="1"/>
    <col min="2311" max="2311" width="11" style="2" customWidth="1"/>
    <col min="2312" max="2312" width="8.42578125" style="2" customWidth="1"/>
    <col min="2313" max="2313" width="8.85546875" style="2" customWidth="1"/>
    <col min="2314" max="2314" width="7.140625" style="2" customWidth="1"/>
    <col min="2315" max="2315" width="5.7109375" style="2" customWidth="1"/>
    <col min="2316" max="2316" width="4" style="2" customWidth="1"/>
    <col min="2317" max="2317" width="7.7109375" style="2" customWidth="1"/>
    <col min="2318" max="2318" width="8.140625" style="2" customWidth="1"/>
    <col min="2319" max="2319" width="10.42578125" style="2" customWidth="1"/>
    <col min="2320" max="2320" width="12.140625" style="2" customWidth="1"/>
    <col min="2321" max="2321" width="14.42578125" style="2" customWidth="1"/>
    <col min="2322" max="2322" width="28.5703125" style="2" customWidth="1"/>
    <col min="2323" max="2323" width="12.28515625" style="2" customWidth="1"/>
    <col min="2324" max="2324" width="3.7109375" style="2" customWidth="1"/>
    <col min="2325" max="2325" width="11.7109375" style="2" customWidth="1"/>
    <col min="2326" max="2326" width="9.140625" style="2" customWidth="1"/>
    <col min="2327" max="2327" width="8.85546875" style="2" customWidth="1"/>
    <col min="2328" max="2328" width="8.5703125" style="2" customWidth="1"/>
    <col min="2329" max="2561" width="18.28515625" style="2"/>
    <col min="2562" max="2562" width="5.28515625" style="2" customWidth="1"/>
    <col min="2563" max="2563" width="16.7109375" style="2" customWidth="1"/>
    <col min="2564" max="2564" width="8.42578125" style="2" customWidth="1"/>
    <col min="2565" max="2565" width="12.85546875" style="2" customWidth="1"/>
    <col min="2566" max="2566" width="11.28515625" style="2" customWidth="1"/>
    <col min="2567" max="2567" width="11" style="2" customWidth="1"/>
    <col min="2568" max="2568" width="8.42578125" style="2" customWidth="1"/>
    <col min="2569" max="2569" width="8.85546875" style="2" customWidth="1"/>
    <col min="2570" max="2570" width="7.140625" style="2" customWidth="1"/>
    <col min="2571" max="2571" width="5.7109375" style="2" customWidth="1"/>
    <col min="2572" max="2572" width="4" style="2" customWidth="1"/>
    <col min="2573" max="2573" width="7.7109375" style="2" customWidth="1"/>
    <col min="2574" max="2574" width="8.140625" style="2" customWidth="1"/>
    <col min="2575" max="2575" width="10.42578125" style="2" customWidth="1"/>
    <col min="2576" max="2576" width="12.140625" style="2" customWidth="1"/>
    <col min="2577" max="2577" width="14.42578125" style="2" customWidth="1"/>
    <col min="2578" max="2578" width="28.5703125" style="2" customWidth="1"/>
    <col min="2579" max="2579" width="12.28515625" style="2" customWidth="1"/>
    <col min="2580" max="2580" width="3.7109375" style="2" customWidth="1"/>
    <col min="2581" max="2581" width="11.7109375" style="2" customWidth="1"/>
    <col min="2582" max="2582" width="9.140625" style="2" customWidth="1"/>
    <col min="2583" max="2583" width="8.85546875" style="2" customWidth="1"/>
    <col min="2584" max="2584" width="8.5703125" style="2" customWidth="1"/>
    <col min="2585" max="2817" width="18.28515625" style="2"/>
    <col min="2818" max="2818" width="5.28515625" style="2" customWidth="1"/>
    <col min="2819" max="2819" width="16.7109375" style="2" customWidth="1"/>
    <col min="2820" max="2820" width="8.42578125" style="2" customWidth="1"/>
    <col min="2821" max="2821" width="12.85546875" style="2" customWidth="1"/>
    <col min="2822" max="2822" width="11.28515625" style="2" customWidth="1"/>
    <col min="2823" max="2823" width="11" style="2" customWidth="1"/>
    <col min="2824" max="2824" width="8.42578125" style="2" customWidth="1"/>
    <col min="2825" max="2825" width="8.85546875" style="2" customWidth="1"/>
    <col min="2826" max="2826" width="7.140625" style="2" customWidth="1"/>
    <col min="2827" max="2827" width="5.7109375" style="2" customWidth="1"/>
    <col min="2828" max="2828" width="4" style="2" customWidth="1"/>
    <col min="2829" max="2829" width="7.7109375" style="2" customWidth="1"/>
    <col min="2830" max="2830" width="8.140625" style="2" customWidth="1"/>
    <col min="2831" max="2831" width="10.42578125" style="2" customWidth="1"/>
    <col min="2832" max="2832" width="12.140625" style="2" customWidth="1"/>
    <col min="2833" max="2833" width="14.42578125" style="2" customWidth="1"/>
    <col min="2834" max="2834" width="28.5703125" style="2" customWidth="1"/>
    <col min="2835" max="2835" width="12.28515625" style="2" customWidth="1"/>
    <col min="2836" max="2836" width="3.7109375" style="2" customWidth="1"/>
    <col min="2837" max="2837" width="11.7109375" style="2" customWidth="1"/>
    <col min="2838" max="2838" width="9.140625" style="2" customWidth="1"/>
    <col min="2839" max="2839" width="8.85546875" style="2" customWidth="1"/>
    <col min="2840" max="2840" width="8.5703125" style="2" customWidth="1"/>
    <col min="2841" max="3073" width="18.28515625" style="2"/>
    <col min="3074" max="3074" width="5.28515625" style="2" customWidth="1"/>
    <col min="3075" max="3075" width="16.7109375" style="2" customWidth="1"/>
    <col min="3076" max="3076" width="8.42578125" style="2" customWidth="1"/>
    <col min="3077" max="3077" width="12.85546875" style="2" customWidth="1"/>
    <col min="3078" max="3078" width="11.28515625" style="2" customWidth="1"/>
    <col min="3079" max="3079" width="11" style="2" customWidth="1"/>
    <col min="3080" max="3080" width="8.42578125" style="2" customWidth="1"/>
    <col min="3081" max="3081" width="8.85546875" style="2" customWidth="1"/>
    <col min="3082" max="3082" width="7.140625" style="2" customWidth="1"/>
    <col min="3083" max="3083" width="5.7109375" style="2" customWidth="1"/>
    <col min="3084" max="3084" width="4" style="2" customWidth="1"/>
    <col min="3085" max="3085" width="7.7109375" style="2" customWidth="1"/>
    <col min="3086" max="3086" width="8.140625" style="2" customWidth="1"/>
    <col min="3087" max="3087" width="10.42578125" style="2" customWidth="1"/>
    <col min="3088" max="3088" width="12.140625" style="2" customWidth="1"/>
    <col min="3089" max="3089" width="14.42578125" style="2" customWidth="1"/>
    <col min="3090" max="3090" width="28.5703125" style="2" customWidth="1"/>
    <col min="3091" max="3091" width="12.28515625" style="2" customWidth="1"/>
    <col min="3092" max="3092" width="3.7109375" style="2" customWidth="1"/>
    <col min="3093" max="3093" width="11.7109375" style="2" customWidth="1"/>
    <col min="3094" max="3094" width="9.140625" style="2" customWidth="1"/>
    <col min="3095" max="3095" width="8.85546875" style="2" customWidth="1"/>
    <col min="3096" max="3096" width="8.5703125" style="2" customWidth="1"/>
    <col min="3097" max="3329" width="18.28515625" style="2"/>
    <col min="3330" max="3330" width="5.28515625" style="2" customWidth="1"/>
    <col min="3331" max="3331" width="16.7109375" style="2" customWidth="1"/>
    <col min="3332" max="3332" width="8.42578125" style="2" customWidth="1"/>
    <col min="3333" max="3333" width="12.85546875" style="2" customWidth="1"/>
    <col min="3334" max="3334" width="11.28515625" style="2" customWidth="1"/>
    <col min="3335" max="3335" width="11" style="2" customWidth="1"/>
    <col min="3336" max="3336" width="8.42578125" style="2" customWidth="1"/>
    <col min="3337" max="3337" width="8.85546875" style="2" customWidth="1"/>
    <col min="3338" max="3338" width="7.140625" style="2" customWidth="1"/>
    <col min="3339" max="3339" width="5.7109375" style="2" customWidth="1"/>
    <col min="3340" max="3340" width="4" style="2" customWidth="1"/>
    <col min="3341" max="3341" width="7.7109375" style="2" customWidth="1"/>
    <col min="3342" max="3342" width="8.140625" style="2" customWidth="1"/>
    <col min="3343" max="3343" width="10.42578125" style="2" customWidth="1"/>
    <col min="3344" max="3344" width="12.140625" style="2" customWidth="1"/>
    <col min="3345" max="3345" width="14.42578125" style="2" customWidth="1"/>
    <col min="3346" max="3346" width="28.5703125" style="2" customWidth="1"/>
    <col min="3347" max="3347" width="12.28515625" style="2" customWidth="1"/>
    <col min="3348" max="3348" width="3.7109375" style="2" customWidth="1"/>
    <col min="3349" max="3349" width="11.7109375" style="2" customWidth="1"/>
    <col min="3350" max="3350" width="9.140625" style="2" customWidth="1"/>
    <col min="3351" max="3351" width="8.85546875" style="2" customWidth="1"/>
    <col min="3352" max="3352" width="8.5703125" style="2" customWidth="1"/>
    <col min="3353" max="3585" width="18.28515625" style="2"/>
    <col min="3586" max="3586" width="5.28515625" style="2" customWidth="1"/>
    <col min="3587" max="3587" width="16.7109375" style="2" customWidth="1"/>
    <col min="3588" max="3588" width="8.42578125" style="2" customWidth="1"/>
    <col min="3589" max="3589" width="12.85546875" style="2" customWidth="1"/>
    <col min="3590" max="3590" width="11.28515625" style="2" customWidth="1"/>
    <col min="3591" max="3591" width="11" style="2" customWidth="1"/>
    <col min="3592" max="3592" width="8.42578125" style="2" customWidth="1"/>
    <col min="3593" max="3593" width="8.85546875" style="2" customWidth="1"/>
    <col min="3594" max="3594" width="7.140625" style="2" customWidth="1"/>
    <col min="3595" max="3595" width="5.7109375" style="2" customWidth="1"/>
    <col min="3596" max="3596" width="4" style="2" customWidth="1"/>
    <col min="3597" max="3597" width="7.7109375" style="2" customWidth="1"/>
    <col min="3598" max="3598" width="8.140625" style="2" customWidth="1"/>
    <col min="3599" max="3599" width="10.42578125" style="2" customWidth="1"/>
    <col min="3600" max="3600" width="12.140625" style="2" customWidth="1"/>
    <col min="3601" max="3601" width="14.42578125" style="2" customWidth="1"/>
    <col min="3602" max="3602" width="28.5703125" style="2" customWidth="1"/>
    <col min="3603" max="3603" width="12.28515625" style="2" customWidth="1"/>
    <col min="3604" max="3604" width="3.7109375" style="2" customWidth="1"/>
    <col min="3605" max="3605" width="11.7109375" style="2" customWidth="1"/>
    <col min="3606" max="3606" width="9.140625" style="2" customWidth="1"/>
    <col min="3607" max="3607" width="8.85546875" style="2" customWidth="1"/>
    <col min="3608" max="3608" width="8.5703125" style="2" customWidth="1"/>
    <col min="3609" max="3841" width="18.28515625" style="2"/>
    <col min="3842" max="3842" width="5.28515625" style="2" customWidth="1"/>
    <col min="3843" max="3843" width="16.7109375" style="2" customWidth="1"/>
    <col min="3844" max="3844" width="8.42578125" style="2" customWidth="1"/>
    <col min="3845" max="3845" width="12.85546875" style="2" customWidth="1"/>
    <col min="3846" max="3846" width="11.28515625" style="2" customWidth="1"/>
    <col min="3847" max="3847" width="11" style="2" customWidth="1"/>
    <col min="3848" max="3848" width="8.42578125" style="2" customWidth="1"/>
    <col min="3849" max="3849" width="8.85546875" style="2" customWidth="1"/>
    <col min="3850" max="3850" width="7.140625" style="2" customWidth="1"/>
    <col min="3851" max="3851" width="5.7109375" style="2" customWidth="1"/>
    <col min="3852" max="3852" width="4" style="2" customWidth="1"/>
    <col min="3853" max="3853" width="7.7109375" style="2" customWidth="1"/>
    <col min="3854" max="3854" width="8.140625" style="2" customWidth="1"/>
    <col min="3855" max="3855" width="10.42578125" style="2" customWidth="1"/>
    <col min="3856" max="3856" width="12.140625" style="2" customWidth="1"/>
    <col min="3857" max="3857" width="14.42578125" style="2" customWidth="1"/>
    <col min="3858" max="3858" width="28.5703125" style="2" customWidth="1"/>
    <col min="3859" max="3859" width="12.28515625" style="2" customWidth="1"/>
    <col min="3860" max="3860" width="3.7109375" style="2" customWidth="1"/>
    <col min="3861" max="3861" width="11.7109375" style="2" customWidth="1"/>
    <col min="3862" max="3862" width="9.140625" style="2" customWidth="1"/>
    <col min="3863" max="3863" width="8.85546875" style="2" customWidth="1"/>
    <col min="3864" max="3864" width="8.5703125" style="2" customWidth="1"/>
    <col min="3865" max="4097" width="18.28515625" style="2"/>
    <col min="4098" max="4098" width="5.28515625" style="2" customWidth="1"/>
    <col min="4099" max="4099" width="16.7109375" style="2" customWidth="1"/>
    <col min="4100" max="4100" width="8.42578125" style="2" customWidth="1"/>
    <col min="4101" max="4101" width="12.85546875" style="2" customWidth="1"/>
    <col min="4102" max="4102" width="11.28515625" style="2" customWidth="1"/>
    <col min="4103" max="4103" width="11" style="2" customWidth="1"/>
    <col min="4104" max="4104" width="8.42578125" style="2" customWidth="1"/>
    <col min="4105" max="4105" width="8.85546875" style="2" customWidth="1"/>
    <col min="4106" max="4106" width="7.140625" style="2" customWidth="1"/>
    <col min="4107" max="4107" width="5.7109375" style="2" customWidth="1"/>
    <col min="4108" max="4108" width="4" style="2" customWidth="1"/>
    <col min="4109" max="4109" width="7.7109375" style="2" customWidth="1"/>
    <col min="4110" max="4110" width="8.140625" style="2" customWidth="1"/>
    <col min="4111" max="4111" width="10.42578125" style="2" customWidth="1"/>
    <col min="4112" max="4112" width="12.140625" style="2" customWidth="1"/>
    <col min="4113" max="4113" width="14.42578125" style="2" customWidth="1"/>
    <col min="4114" max="4114" width="28.5703125" style="2" customWidth="1"/>
    <col min="4115" max="4115" width="12.28515625" style="2" customWidth="1"/>
    <col min="4116" max="4116" width="3.7109375" style="2" customWidth="1"/>
    <col min="4117" max="4117" width="11.7109375" style="2" customWidth="1"/>
    <col min="4118" max="4118" width="9.140625" style="2" customWidth="1"/>
    <col min="4119" max="4119" width="8.85546875" style="2" customWidth="1"/>
    <col min="4120" max="4120" width="8.5703125" style="2" customWidth="1"/>
    <col min="4121" max="4353" width="18.28515625" style="2"/>
    <col min="4354" max="4354" width="5.28515625" style="2" customWidth="1"/>
    <col min="4355" max="4355" width="16.7109375" style="2" customWidth="1"/>
    <col min="4356" max="4356" width="8.42578125" style="2" customWidth="1"/>
    <col min="4357" max="4357" width="12.85546875" style="2" customWidth="1"/>
    <col min="4358" max="4358" width="11.28515625" style="2" customWidth="1"/>
    <col min="4359" max="4359" width="11" style="2" customWidth="1"/>
    <col min="4360" max="4360" width="8.42578125" style="2" customWidth="1"/>
    <col min="4361" max="4361" width="8.85546875" style="2" customWidth="1"/>
    <col min="4362" max="4362" width="7.140625" style="2" customWidth="1"/>
    <col min="4363" max="4363" width="5.7109375" style="2" customWidth="1"/>
    <col min="4364" max="4364" width="4" style="2" customWidth="1"/>
    <col min="4365" max="4365" width="7.7109375" style="2" customWidth="1"/>
    <col min="4366" max="4366" width="8.140625" style="2" customWidth="1"/>
    <col min="4367" max="4367" width="10.42578125" style="2" customWidth="1"/>
    <col min="4368" max="4368" width="12.140625" style="2" customWidth="1"/>
    <col min="4369" max="4369" width="14.42578125" style="2" customWidth="1"/>
    <col min="4370" max="4370" width="28.5703125" style="2" customWidth="1"/>
    <col min="4371" max="4371" width="12.28515625" style="2" customWidth="1"/>
    <col min="4372" max="4372" width="3.7109375" style="2" customWidth="1"/>
    <col min="4373" max="4373" width="11.7109375" style="2" customWidth="1"/>
    <col min="4374" max="4374" width="9.140625" style="2" customWidth="1"/>
    <col min="4375" max="4375" width="8.85546875" style="2" customWidth="1"/>
    <col min="4376" max="4376" width="8.5703125" style="2" customWidth="1"/>
    <col min="4377" max="4609" width="18.28515625" style="2"/>
    <col min="4610" max="4610" width="5.28515625" style="2" customWidth="1"/>
    <col min="4611" max="4611" width="16.7109375" style="2" customWidth="1"/>
    <col min="4612" max="4612" width="8.42578125" style="2" customWidth="1"/>
    <col min="4613" max="4613" width="12.85546875" style="2" customWidth="1"/>
    <col min="4614" max="4614" width="11.28515625" style="2" customWidth="1"/>
    <col min="4615" max="4615" width="11" style="2" customWidth="1"/>
    <col min="4616" max="4616" width="8.42578125" style="2" customWidth="1"/>
    <col min="4617" max="4617" width="8.85546875" style="2" customWidth="1"/>
    <col min="4618" max="4618" width="7.140625" style="2" customWidth="1"/>
    <col min="4619" max="4619" width="5.7109375" style="2" customWidth="1"/>
    <col min="4620" max="4620" width="4" style="2" customWidth="1"/>
    <col min="4621" max="4621" width="7.7109375" style="2" customWidth="1"/>
    <col min="4622" max="4622" width="8.140625" style="2" customWidth="1"/>
    <col min="4623" max="4623" width="10.42578125" style="2" customWidth="1"/>
    <col min="4624" max="4624" width="12.140625" style="2" customWidth="1"/>
    <col min="4625" max="4625" width="14.42578125" style="2" customWidth="1"/>
    <col min="4626" max="4626" width="28.5703125" style="2" customWidth="1"/>
    <col min="4627" max="4627" width="12.28515625" style="2" customWidth="1"/>
    <col min="4628" max="4628" width="3.7109375" style="2" customWidth="1"/>
    <col min="4629" max="4629" width="11.7109375" style="2" customWidth="1"/>
    <col min="4630" max="4630" width="9.140625" style="2" customWidth="1"/>
    <col min="4631" max="4631" width="8.85546875" style="2" customWidth="1"/>
    <col min="4632" max="4632" width="8.5703125" style="2" customWidth="1"/>
    <col min="4633" max="4865" width="18.28515625" style="2"/>
    <col min="4866" max="4866" width="5.28515625" style="2" customWidth="1"/>
    <col min="4867" max="4867" width="16.7109375" style="2" customWidth="1"/>
    <col min="4868" max="4868" width="8.42578125" style="2" customWidth="1"/>
    <col min="4869" max="4869" width="12.85546875" style="2" customWidth="1"/>
    <col min="4870" max="4870" width="11.28515625" style="2" customWidth="1"/>
    <col min="4871" max="4871" width="11" style="2" customWidth="1"/>
    <col min="4872" max="4872" width="8.42578125" style="2" customWidth="1"/>
    <col min="4873" max="4873" width="8.85546875" style="2" customWidth="1"/>
    <col min="4874" max="4874" width="7.140625" style="2" customWidth="1"/>
    <col min="4875" max="4875" width="5.7109375" style="2" customWidth="1"/>
    <col min="4876" max="4876" width="4" style="2" customWidth="1"/>
    <col min="4877" max="4877" width="7.7109375" style="2" customWidth="1"/>
    <col min="4878" max="4878" width="8.140625" style="2" customWidth="1"/>
    <col min="4879" max="4879" width="10.42578125" style="2" customWidth="1"/>
    <col min="4880" max="4880" width="12.140625" style="2" customWidth="1"/>
    <col min="4881" max="4881" width="14.42578125" style="2" customWidth="1"/>
    <col min="4882" max="4882" width="28.5703125" style="2" customWidth="1"/>
    <col min="4883" max="4883" width="12.28515625" style="2" customWidth="1"/>
    <col min="4884" max="4884" width="3.7109375" style="2" customWidth="1"/>
    <col min="4885" max="4885" width="11.7109375" style="2" customWidth="1"/>
    <col min="4886" max="4886" width="9.140625" style="2" customWidth="1"/>
    <col min="4887" max="4887" width="8.85546875" style="2" customWidth="1"/>
    <col min="4888" max="4888" width="8.5703125" style="2" customWidth="1"/>
    <col min="4889" max="5121" width="18.28515625" style="2"/>
    <col min="5122" max="5122" width="5.28515625" style="2" customWidth="1"/>
    <col min="5123" max="5123" width="16.7109375" style="2" customWidth="1"/>
    <col min="5124" max="5124" width="8.42578125" style="2" customWidth="1"/>
    <col min="5125" max="5125" width="12.85546875" style="2" customWidth="1"/>
    <col min="5126" max="5126" width="11.28515625" style="2" customWidth="1"/>
    <col min="5127" max="5127" width="11" style="2" customWidth="1"/>
    <col min="5128" max="5128" width="8.42578125" style="2" customWidth="1"/>
    <col min="5129" max="5129" width="8.85546875" style="2" customWidth="1"/>
    <col min="5130" max="5130" width="7.140625" style="2" customWidth="1"/>
    <col min="5131" max="5131" width="5.7109375" style="2" customWidth="1"/>
    <col min="5132" max="5132" width="4" style="2" customWidth="1"/>
    <col min="5133" max="5133" width="7.7109375" style="2" customWidth="1"/>
    <col min="5134" max="5134" width="8.140625" style="2" customWidth="1"/>
    <col min="5135" max="5135" width="10.42578125" style="2" customWidth="1"/>
    <col min="5136" max="5136" width="12.140625" style="2" customWidth="1"/>
    <col min="5137" max="5137" width="14.42578125" style="2" customWidth="1"/>
    <col min="5138" max="5138" width="28.5703125" style="2" customWidth="1"/>
    <col min="5139" max="5139" width="12.28515625" style="2" customWidth="1"/>
    <col min="5140" max="5140" width="3.7109375" style="2" customWidth="1"/>
    <col min="5141" max="5141" width="11.7109375" style="2" customWidth="1"/>
    <col min="5142" max="5142" width="9.140625" style="2" customWidth="1"/>
    <col min="5143" max="5143" width="8.85546875" style="2" customWidth="1"/>
    <col min="5144" max="5144" width="8.5703125" style="2" customWidth="1"/>
    <col min="5145" max="5377" width="18.28515625" style="2"/>
    <col min="5378" max="5378" width="5.28515625" style="2" customWidth="1"/>
    <col min="5379" max="5379" width="16.7109375" style="2" customWidth="1"/>
    <col min="5380" max="5380" width="8.42578125" style="2" customWidth="1"/>
    <col min="5381" max="5381" width="12.85546875" style="2" customWidth="1"/>
    <col min="5382" max="5382" width="11.28515625" style="2" customWidth="1"/>
    <col min="5383" max="5383" width="11" style="2" customWidth="1"/>
    <col min="5384" max="5384" width="8.42578125" style="2" customWidth="1"/>
    <col min="5385" max="5385" width="8.85546875" style="2" customWidth="1"/>
    <col min="5386" max="5386" width="7.140625" style="2" customWidth="1"/>
    <col min="5387" max="5387" width="5.7109375" style="2" customWidth="1"/>
    <col min="5388" max="5388" width="4" style="2" customWidth="1"/>
    <col min="5389" max="5389" width="7.7109375" style="2" customWidth="1"/>
    <col min="5390" max="5390" width="8.140625" style="2" customWidth="1"/>
    <col min="5391" max="5391" width="10.42578125" style="2" customWidth="1"/>
    <col min="5392" max="5392" width="12.140625" style="2" customWidth="1"/>
    <col min="5393" max="5393" width="14.42578125" style="2" customWidth="1"/>
    <col min="5394" max="5394" width="28.5703125" style="2" customWidth="1"/>
    <col min="5395" max="5395" width="12.28515625" style="2" customWidth="1"/>
    <col min="5396" max="5396" width="3.7109375" style="2" customWidth="1"/>
    <col min="5397" max="5397" width="11.7109375" style="2" customWidth="1"/>
    <col min="5398" max="5398" width="9.140625" style="2" customWidth="1"/>
    <col min="5399" max="5399" width="8.85546875" style="2" customWidth="1"/>
    <col min="5400" max="5400" width="8.5703125" style="2" customWidth="1"/>
    <col min="5401" max="5633" width="18.28515625" style="2"/>
    <col min="5634" max="5634" width="5.28515625" style="2" customWidth="1"/>
    <col min="5635" max="5635" width="16.7109375" style="2" customWidth="1"/>
    <col min="5636" max="5636" width="8.42578125" style="2" customWidth="1"/>
    <col min="5637" max="5637" width="12.85546875" style="2" customWidth="1"/>
    <col min="5638" max="5638" width="11.28515625" style="2" customWidth="1"/>
    <col min="5639" max="5639" width="11" style="2" customWidth="1"/>
    <col min="5640" max="5640" width="8.42578125" style="2" customWidth="1"/>
    <col min="5641" max="5641" width="8.85546875" style="2" customWidth="1"/>
    <col min="5642" max="5642" width="7.140625" style="2" customWidth="1"/>
    <col min="5643" max="5643" width="5.7109375" style="2" customWidth="1"/>
    <col min="5644" max="5644" width="4" style="2" customWidth="1"/>
    <col min="5645" max="5645" width="7.7109375" style="2" customWidth="1"/>
    <col min="5646" max="5646" width="8.140625" style="2" customWidth="1"/>
    <col min="5647" max="5647" width="10.42578125" style="2" customWidth="1"/>
    <col min="5648" max="5648" width="12.140625" style="2" customWidth="1"/>
    <col min="5649" max="5649" width="14.42578125" style="2" customWidth="1"/>
    <col min="5650" max="5650" width="28.5703125" style="2" customWidth="1"/>
    <col min="5651" max="5651" width="12.28515625" style="2" customWidth="1"/>
    <col min="5652" max="5652" width="3.7109375" style="2" customWidth="1"/>
    <col min="5653" max="5653" width="11.7109375" style="2" customWidth="1"/>
    <col min="5654" max="5654" width="9.140625" style="2" customWidth="1"/>
    <col min="5655" max="5655" width="8.85546875" style="2" customWidth="1"/>
    <col min="5656" max="5656" width="8.5703125" style="2" customWidth="1"/>
    <col min="5657" max="5889" width="18.28515625" style="2"/>
    <col min="5890" max="5890" width="5.28515625" style="2" customWidth="1"/>
    <col min="5891" max="5891" width="16.7109375" style="2" customWidth="1"/>
    <col min="5892" max="5892" width="8.42578125" style="2" customWidth="1"/>
    <col min="5893" max="5893" width="12.85546875" style="2" customWidth="1"/>
    <col min="5894" max="5894" width="11.28515625" style="2" customWidth="1"/>
    <col min="5895" max="5895" width="11" style="2" customWidth="1"/>
    <col min="5896" max="5896" width="8.42578125" style="2" customWidth="1"/>
    <col min="5897" max="5897" width="8.85546875" style="2" customWidth="1"/>
    <col min="5898" max="5898" width="7.140625" style="2" customWidth="1"/>
    <col min="5899" max="5899" width="5.7109375" style="2" customWidth="1"/>
    <col min="5900" max="5900" width="4" style="2" customWidth="1"/>
    <col min="5901" max="5901" width="7.7109375" style="2" customWidth="1"/>
    <col min="5902" max="5902" width="8.140625" style="2" customWidth="1"/>
    <col min="5903" max="5903" width="10.42578125" style="2" customWidth="1"/>
    <col min="5904" max="5904" width="12.140625" style="2" customWidth="1"/>
    <col min="5905" max="5905" width="14.42578125" style="2" customWidth="1"/>
    <col min="5906" max="5906" width="28.5703125" style="2" customWidth="1"/>
    <col min="5907" max="5907" width="12.28515625" style="2" customWidth="1"/>
    <col min="5908" max="5908" width="3.7109375" style="2" customWidth="1"/>
    <col min="5909" max="5909" width="11.7109375" style="2" customWidth="1"/>
    <col min="5910" max="5910" width="9.140625" style="2" customWidth="1"/>
    <col min="5911" max="5911" width="8.85546875" style="2" customWidth="1"/>
    <col min="5912" max="5912" width="8.5703125" style="2" customWidth="1"/>
    <col min="5913" max="6145" width="18.28515625" style="2"/>
    <col min="6146" max="6146" width="5.28515625" style="2" customWidth="1"/>
    <col min="6147" max="6147" width="16.7109375" style="2" customWidth="1"/>
    <col min="6148" max="6148" width="8.42578125" style="2" customWidth="1"/>
    <col min="6149" max="6149" width="12.85546875" style="2" customWidth="1"/>
    <col min="6150" max="6150" width="11.28515625" style="2" customWidth="1"/>
    <col min="6151" max="6151" width="11" style="2" customWidth="1"/>
    <col min="6152" max="6152" width="8.42578125" style="2" customWidth="1"/>
    <col min="6153" max="6153" width="8.85546875" style="2" customWidth="1"/>
    <col min="6154" max="6154" width="7.140625" style="2" customWidth="1"/>
    <col min="6155" max="6155" width="5.7109375" style="2" customWidth="1"/>
    <col min="6156" max="6156" width="4" style="2" customWidth="1"/>
    <col min="6157" max="6157" width="7.7109375" style="2" customWidth="1"/>
    <col min="6158" max="6158" width="8.140625" style="2" customWidth="1"/>
    <col min="6159" max="6159" width="10.42578125" style="2" customWidth="1"/>
    <col min="6160" max="6160" width="12.140625" style="2" customWidth="1"/>
    <col min="6161" max="6161" width="14.42578125" style="2" customWidth="1"/>
    <col min="6162" max="6162" width="28.5703125" style="2" customWidth="1"/>
    <col min="6163" max="6163" width="12.28515625" style="2" customWidth="1"/>
    <col min="6164" max="6164" width="3.7109375" style="2" customWidth="1"/>
    <col min="6165" max="6165" width="11.7109375" style="2" customWidth="1"/>
    <col min="6166" max="6166" width="9.140625" style="2" customWidth="1"/>
    <col min="6167" max="6167" width="8.85546875" style="2" customWidth="1"/>
    <col min="6168" max="6168" width="8.5703125" style="2" customWidth="1"/>
    <col min="6169" max="6401" width="18.28515625" style="2"/>
    <col min="6402" max="6402" width="5.28515625" style="2" customWidth="1"/>
    <col min="6403" max="6403" width="16.7109375" style="2" customWidth="1"/>
    <col min="6404" max="6404" width="8.42578125" style="2" customWidth="1"/>
    <col min="6405" max="6405" width="12.85546875" style="2" customWidth="1"/>
    <col min="6406" max="6406" width="11.28515625" style="2" customWidth="1"/>
    <col min="6407" max="6407" width="11" style="2" customWidth="1"/>
    <col min="6408" max="6408" width="8.42578125" style="2" customWidth="1"/>
    <col min="6409" max="6409" width="8.85546875" style="2" customWidth="1"/>
    <col min="6410" max="6410" width="7.140625" style="2" customWidth="1"/>
    <col min="6411" max="6411" width="5.7109375" style="2" customWidth="1"/>
    <col min="6412" max="6412" width="4" style="2" customWidth="1"/>
    <col min="6413" max="6413" width="7.7109375" style="2" customWidth="1"/>
    <col min="6414" max="6414" width="8.140625" style="2" customWidth="1"/>
    <col min="6415" max="6415" width="10.42578125" style="2" customWidth="1"/>
    <col min="6416" max="6416" width="12.140625" style="2" customWidth="1"/>
    <col min="6417" max="6417" width="14.42578125" style="2" customWidth="1"/>
    <col min="6418" max="6418" width="28.5703125" style="2" customWidth="1"/>
    <col min="6419" max="6419" width="12.28515625" style="2" customWidth="1"/>
    <col min="6420" max="6420" width="3.7109375" style="2" customWidth="1"/>
    <col min="6421" max="6421" width="11.7109375" style="2" customWidth="1"/>
    <col min="6422" max="6422" width="9.140625" style="2" customWidth="1"/>
    <col min="6423" max="6423" width="8.85546875" style="2" customWidth="1"/>
    <col min="6424" max="6424" width="8.5703125" style="2" customWidth="1"/>
    <col min="6425" max="6657" width="18.28515625" style="2"/>
    <col min="6658" max="6658" width="5.28515625" style="2" customWidth="1"/>
    <col min="6659" max="6659" width="16.7109375" style="2" customWidth="1"/>
    <col min="6660" max="6660" width="8.42578125" style="2" customWidth="1"/>
    <col min="6661" max="6661" width="12.85546875" style="2" customWidth="1"/>
    <col min="6662" max="6662" width="11.28515625" style="2" customWidth="1"/>
    <col min="6663" max="6663" width="11" style="2" customWidth="1"/>
    <col min="6664" max="6664" width="8.42578125" style="2" customWidth="1"/>
    <col min="6665" max="6665" width="8.85546875" style="2" customWidth="1"/>
    <col min="6666" max="6666" width="7.140625" style="2" customWidth="1"/>
    <col min="6667" max="6667" width="5.7109375" style="2" customWidth="1"/>
    <col min="6668" max="6668" width="4" style="2" customWidth="1"/>
    <col min="6669" max="6669" width="7.7109375" style="2" customWidth="1"/>
    <col min="6670" max="6670" width="8.140625" style="2" customWidth="1"/>
    <col min="6671" max="6671" width="10.42578125" style="2" customWidth="1"/>
    <col min="6672" max="6672" width="12.140625" style="2" customWidth="1"/>
    <col min="6673" max="6673" width="14.42578125" style="2" customWidth="1"/>
    <col min="6674" max="6674" width="28.5703125" style="2" customWidth="1"/>
    <col min="6675" max="6675" width="12.28515625" style="2" customWidth="1"/>
    <col min="6676" max="6676" width="3.7109375" style="2" customWidth="1"/>
    <col min="6677" max="6677" width="11.7109375" style="2" customWidth="1"/>
    <col min="6678" max="6678" width="9.140625" style="2" customWidth="1"/>
    <col min="6679" max="6679" width="8.85546875" style="2" customWidth="1"/>
    <col min="6680" max="6680" width="8.5703125" style="2" customWidth="1"/>
    <col min="6681" max="6913" width="18.28515625" style="2"/>
    <col min="6914" max="6914" width="5.28515625" style="2" customWidth="1"/>
    <col min="6915" max="6915" width="16.7109375" style="2" customWidth="1"/>
    <col min="6916" max="6916" width="8.42578125" style="2" customWidth="1"/>
    <col min="6917" max="6917" width="12.85546875" style="2" customWidth="1"/>
    <col min="6918" max="6918" width="11.28515625" style="2" customWidth="1"/>
    <col min="6919" max="6919" width="11" style="2" customWidth="1"/>
    <col min="6920" max="6920" width="8.42578125" style="2" customWidth="1"/>
    <col min="6921" max="6921" width="8.85546875" style="2" customWidth="1"/>
    <col min="6922" max="6922" width="7.140625" style="2" customWidth="1"/>
    <col min="6923" max="6923" width="5.7109375" style="2" customWidth="1"/>
    <col min="6924" max="6924" width="4" style="2" customWidth="1"/>
    <col min="6925" max="6925" width="7.7109375" style="2" customWidth="1"/>
    <col min="6926" max="6926" width="8.140625" style="2" customWidth="1"/>
    <col min="6927" max="6927" width="10.42578125" style="2" customWidth="1"/>
    <col min="6928" max="6928" width="12.140625" style="2" customWidth="1"/>
    <col min="6929" max="6929" width="14.42578125" style="2" customWidth="1"/>
    <col min="6930" max="6930" width="28.5703125" style="2" customWidth="1"/>
    <col min="6931" max="6931" width="12.28515625" style="2" customWidth="1"/>
    <col min="6932" max="6932" width="3.7109375" style="2" customWidth="1"/>
    <col min="6933" max="6933" width="11.7109375" style="2" customWidth="1"/>
    <col min="6934" max="6934" width="9.140625" style="2" customWidth="1"/>
    <col min="6935" max="6935" width="8.85546875" style="2" customWidth="1"/>
    <col min="6936" max="6936" width="8.5703125" style="2" customWidth="1"/>
    <col min="6937" max="7169" width="18.28515625" style="2"/>
    <col min="7170" max="7170" width="5.28515625" style="2" customWidth="1"/>
    <col min="7171" max="7171" width="16.7109375" style="2" customWidth="1"/>
    <col min="7172" max="7172" width="8.42578125" style="2" customWidth="1"/>
    <col min="7173" max="7173" width="12.85546875" style="2" customWidth="1"/>
    <col min="7174" max="7174" width="11.28515625" style="2" customWidth="1"/>
    <col min="7175" max="7175" width="11" style="2" customWidth="1"/>
    <col min="7176" max="7176" width="8.42578125" style="2" customWidth="1"/>
    <col min="7177" max="7177" width="8.85546875" style="2" customWidth="1"/>
    <col min="7178" max="7178" width="7.140625" style="2" customWidth="1"/>
    <col min="7179" max="7179" width="5.7109375" style="2" customWidth="1"/>
    <col min="7180" max="7180" width="4" style="2" customWidth="1"/>
    <col min="7181" max="7181" width="7.7109375" style="2" customWidth="1"/>
    <col min="7182" max="7182" width="8.140625" style="2" customWidth="1"/>
    <col min="7183" max="7183" width="10.42578125" style="2" customWidth="1"/>
    <col min="7184" max="7184" width="12.140625" style="2" customWidth="1"/>
    <col min="7185" max="7185" width="14.42578125" style="2" customWidth="1"/>
    <col min="7186" max="7186" width="28.5703125" style="2" customWidth="1"/>
    <col min="7187" max="7187" width="12.28515625" style="2" customWidth="1"/>
    <col min="7188" max="7188" width="3.7109375" style="2" customWidth="1"/>
    <col min="7189" max="7189" width="11.7109375" style="2" customWidth="1"/>
    <col min="7190" max="7190" width="9.140625" style="2" customWidth="1"/>
    <col min="7191" max="7191" width="8.85546875" style="2" customWidth="1"/>
    <col min="7192" max="7192" width="8.5703125" style="2" customWidth="1"/>
    <col min="7193" max="7425" width="18.28515625" style="2"/>
    <col min="7426" max="7426" width="5.28515625" style="2" customWidth="1"/>
    <col min="7427" max="7427" width="16.7109375" style="2" customWidth="1"/>
    <col min="7428" max="7428" width="8.42578125" style="2" customWidth="1"/>
    <col min="7429" max="7429" width="12.85546875" style="2" customWidth="1"/>
    <col min="7430" max="7430" width="11.28515625" style="2" customWidth="1"/>
    <col min="7431" max="7431" width="11" style="2" customWidth="1"/>
    <col min="7432" max="7432" width="8.42578125" style="2" customWidth="1"/>
    <col min="7433" max="7433" width="8.85546875" style="2" customWidth="1"/>
    <col min="7434" max="7434" width="7.140625" style="2" customWidth="1"/>
    <col min="7435" max="7435" width="5.7109375" style="2" customWidth="1"/>
    <col min="7436" max="7436" width="4" style="2" customWidth="1"/>
    <col min="7437" max="7437" width="7.7109375" style="2" customWidth="1"/>
    <col min="7438" max="7438" width="8.140625" style="2" customWidth="1"/>
    <col min="7439" max="7439" width="10.42578125" style="2" customWidth="1"/>
    <col min="7440" max="7440" width="12.140625" style="2" customWidth="1"/>
    <col min="7441" max="7441" width="14.42578125" style="2" customWidth="1"/>
    <col min="7442" max="7442" width="28.5703125" style="2" customWidth="1"/>
    <col min="7443" max="7443" width="12.28515625" style="2" customWidth="1"/>
    <col min="7444" max="7444" width="3.7109375" style="2" customWidth="1"/>
    <col min="7445" max="7445" width="11.7109375" style="2" customWidth="1"/>
    <col min="7446" max="7446" width="9.140625" style="2" customWidth="1"/>
    <col min="7447" max="7447" width="8.85546875" style="2" customWidth="1"/>
    <col min="7448" max="7448" width="8.5703125" style="2" customWidth="1"/>
    <col min="7449" max="7681" width="18.28515625" style="2"/>
    <col min="7682" max="7682" width="5.28515625" style="2" customWidth="1"/>
    <col min="7683" max="7683" width="16.7109375" style="2" customWidth="1"/>
    <col min="7684" max="7684" width="8.42578125" style="2" customWidth="1"/>
    <col min="7685" max="7685" width="12.85546875" style="2" customWidth="1"/>
    <col min="7686" max="7686" width="11.28515625" style="2" customWidth="1"/>
    <col min="7687" max="7687" width="11" style="2" customWidth="1"/>
    <col min="7688" max="7688" width="8.42578125" style="2" customWidth="1"/>
    <col min="7689" max="7689" width="8.85546875" style="2" customWidth="1"/>
    <col min="7690" max="7690" width="7.140625" style="2" customWidth="1"/>
    <col min="7691" max="7691" width="5.7109375" style="2" customWidth="1"/>
    <col min="7692" max="7692" width="4" style="2" customWidth="1"/>
    <col min="7693" max="7693" width="7.7109375" style="2" customWidth="1"/>
    <col min="7694" max="7694" width="8.140625" style="2" customWidth="1"/>
    <col min="7695" max="7695" width="10.42578125" style="2" customWidth="1"/>
    <col min="7696" max="7696" width="12.140625" style="2" customWidth="1"/>
    <col min="7697" max="7697" width="14.42578125" style="2" customWidth="1"/>
    <col min="7698" max="7698" width="28.5703125" style="2" customWidth="1"/>
    <col min="7699" max="7699" width="12.28515625" style="2" customWidth="1"/>
    <col min="7700" max="7700" width="3.7109375" style="2" customWidth="1"/>
    <col min="7701" max="7701" width="11.7109375" style="2" customWidth="1"/>
    <col min="7702" max="7702" width="9.140625" style="2" customWidth="1"/>
    <col min="7703" max="7703" width="8.85546875" style="2" customWidth="1"/>
    <col min="7704" max="7704" width="8.5703125" style="2" customWidth="1"/>
    <col min="7705" max="7937" width="18.28515625" style="2"/>
    <col min="7938" max="7938" width="5.28515625" style="2" customWidth="1"/>
    <col min="7939" max="7939" width="16.7109375" style="2" customWidth="1"/>
    <col min="7940" max="7940" width="8.42578125" style="2" customWidth="1"/>
    <col min="7941" max="7941" width="12.85546875" style="2" customWidth="1"/>
    <col min="7942" max="7942" width="11.28515625" style="2" customWidth="1"/>
    <col min="7943" max="7943" width="11" style="2" customWidth="1"/>
    <col min="7944" max="7944" width="8.42578125" style="2" customWidth="1"/>
    <col min="7945" max="7945" width="8.85546875" style="2" customWidth="1"/>
    <col min="7946" max="7946" width="7.140625" style="2" customWidth="1"/>
    <col min="7947" max="7947" width="5.7109375" style="2" customWidth="1"/>
    <col min="7948" max="7948" width="4" style="2" customWidth="1"/>
    <col min="7949" max="7949" width="7.7109375" style="2" customWidth="1"/>
    <col min="7950" max="7950" width="8.140625" style="2" customWidth="1"/>
    <col min="7951" max="7951" width="10.42578125" style="2" customWidth="1"/>
    <col min="7952" max="7952" width="12.140625" style="2" customWidth="1"/>
    <col min="7953" max="7953" width="14.42578125" style="2" customWidth="1"/>
    <col min="7954" max="7954" width="28.5703125" style="2" customWidth="1"/>
    <col min="7955" max="7955" width="12.28515625" style="2" customWidth="1"/>
    <col min="7956" max="7956" width="3.7109375" style="2" customWidth="1"/>
    <col min="7957" max="7957" width="11.7109375" style="2" customWidth="1"/>
    <col min="7958" max="7958" width="9.140625" style="2" customWidth="1"/>
    <col min="7959" max="7959" width="8.85546875" style="2" customWidth="1"/>
    <col min="7960" max="7960" width="8.5703125" style="2" customWidth="1"/>
    <col min="7961" max="8193" width="18.28515625" style="2"/>
    <col min="8194" max="8194" width="5.28515625" style="2" customWidth="1"/>
    <col min="8195" max="8195" width="16.7109375" style="2" customWidth="1"/>
    <col min="8196" max="8196" width="8.42578125" style="2" customWidth="1"/>
    <col min="8197" max="8197" width="12.85546875" style="2" customWidth="1"/>
    <col min="8198" max="8198" width="11.28515625" style="2" customWidth="1"/>
    <col min="8199" max="8199" width="11" style="2" customWidth="1"/>
    <col min="8200" max="8200" width="8.42578125" style="2" customWidth="1"/>
    <col min="8201" max="8201" width="8.85546875" style="2" customWidth="1"/>
    <col min="8202" max="8202" width="7.140625" style="2" customWidth="1"/>
    <col min="8203" max="8203" width="5.7109375" style="2" customWidth="1"/>
    <col min="8204" max="8204" width="4" style="2" customWidth="1"/>
    <col min="8205" max="8205" width="7.7109375" style="2" customWidth="1"/>
    <col min="8206" max="8206" width="8.140625" style="2" customWidth="1"/>
    <col min="8207" max="8207" width="10.42578125" style="2" customWidth="1"/>
    <col min="8208" max="8208" width="12.140625" style="2" customWidth="1"/>
    <col min="8209" max="8209" width="14.42578125" style="2" customWidth="1"/>
    <col min="8210" max="8210" width="28.5703125" style="2" customWidth="1"/>
    <col min="8211" max="8211" width="12.28515625" style="2" customWidth="1"/>
    <col min="8212" max="8212" width="3.7109375" style="2" customWidth="1"/>
    <col min="8213" max="8213" width="11.7109375" style="2" customWidth="1"/>
    <col min="8214" max="8214" width="9.140625" style="2" customWidth="1"/>
    <col min="8215" max="8215" width="8.85546875" style="2" customWidth="1"/>
    <col min="8216" max="8216" width="8.5703125" style="2" customWidth="1"/>
    <col min="8217" max="8449" width="18.28515625" style="2"/>
    <col min="8450" max="8450" width="5.28515625" style="2" customWidth="1"/>
    <col min="8451" max="8451" width="16.7109375" style="2" customWidth="1"/>
    <col min="8452" max="8452" width="8.42578125" style="2" customWidth="1"/>
    <col min="8453" max="8453" width="12.85546875" style="2" customWidth="1"/>
    <col min="8454" max="8454" width="11.28515625" style="2" customWidth="1"/>
    <col min="8455" max="8455" width="11" style="2" customWidth="1"/>
    <col min="8456" max="8456" width="8.42578125" style="2" customWidth="1"/>
    <col min="8457" max="8457" width="8.85546875" style="2" customWidth="1"/>
    <col min="8458" max="8458" width="7.140625" style="2" customWidth="1"/>
    <col min="8459" max="8459" width="5.7109375" style="2" customWidth="1"/>
    <col min="8460" max="8460" width="4" style="2" customWidth="1"/>
    <col min="8461" max="8461" width="7.7109375" style="2" customWidth="1"/>
    <col min="8462" max="8462" width="8.140625" style="2" customWidth="1"/>
    <col min="8463" max="8463" width="10.42578125" style="2" customWidth="1"/>
    <col min="8464" max="8464" width="12.140625" style="2" customWidth="1"/>
    <col min="8465" max="8465" width="14.42578125" style="2" customWidth="1"/>
    <col min="8466" max="8466" width="28.5703125" style="2" customWidth="1"/>
    <col min="8467" max="8467" width="12.28515625" style="2" customWidth="1"/>
    <col min="8468" max="8468" width="3.7109375" style="2" customWidth="1"/>
    <col min="8469" max="8469" width="11.7109375" style="2" customWidth="1"/>
    <col min="8470" max="8470" width="9.140625" style="2" customWidth="1"/>
    <col min="8471" max="8471" width="8.85546875" style="2" customWidth="1"/>
    <col min="8472" max="8472" width="8.5703125" style="2" customWidth="1"/>
    <col min="8473" max="8705" width="18.28515625" style="2"/>
    <col min="8706" max="8706" width="5.28515625" style="2" customWidth="1"/>
    <col min="8707" max="8707" width="16.7109375" style="2" customWidth="1"/>
    <col min="8708" max="8708" width="8.42578125" style="2" customWidth="1"/>
    <col min="8709" max="8709" width="12.85546875" style="2" customWidth="1"/>
    <col min="8710" max="8710" width="11.28515625" style="2" customWidth="1"/>
    <col min="8711" max="8711" width="11" style="2" customWidth="1"/>
    <col min="8712" max="8712" width="8.42578125" style="2" customWidth="1"/>
    <col min="8713" max="8713" width="8.85546875" style="2" customWidth="1"/>
    <col min="8714" max="8714" width="7.140625" style="2" customWidth="1"/>
    <col min="8715" max="8715" width="5.7109375" style="2" customWidth="1"/>
    <col min="8716" max="8716" width="4" style="2" customWidth="1"/>
    <col min="8717" max="8717" width="7.7109375" style="2" customWidth="1"/>
    <col min="8718" max="8718" width="8.140625" style="2" customWidth="1"/>
    <col min="8719" max="8719" width="10.42578125" style="2" customWidth="1"/>
    <col min="8720" max="8720" width="12.140625" style="2" customWidth="1"/>
    <col min="8721" max="8721" width="14.42578125" style="2" customWidth="1"/>
    <col min="8722" max="8722" width="28.5703125" style="2" customWidth="1"/>
    <col min="8723" max="8723" width="12.28515625" style="2" customWidth="1"/>
    <col min="8724" max="8724" width="3.7109375" style="2" customWidth="1"/>
    <col min="8725" max="8725" width="11.7109375" style="2" customWidth="1"/>
    <col min="8726" max="8726" width="9.140625" style="2" customWidth="1"/>
    <col min="8727" max="8727" width="8.85546875" style="2" customWidth="1"/>
    <col min="8728" max="8728" width="8.5703125" style="2" customWidth="1"/>
    <col min="8729" max="8961" width="18.28515625" style="2"/>
    <col min="8962" max="8962" width="5.28515625" style="2" customWidth="1"/>
    <col min="8963" max="8963" width="16.7109375" style="2" customWidth="1"/>
    <col min="8964" max="8964" width="8.42578125" style="2" customWidth="1"/>
    <col min="8965" max="8965" width="12.85546875" style="2" customWidth="1"/>
    <col min="8966" max="8966" width="11.28515625" style="2" customWidth="1"/>
    <col min="8967" max="8967" width="11" style="2" customWidth="1"/>
    <col min="8968" max="8968" width="8.42578125" style="2" customWidth="1"/>
    <col min="8969" max="8969" width="8.85546875" style="2" customWidth="1"/>
    <col min="8970" max="8970" width="7.140625" style="2" customWidth="1"/>
    <col min="8971" max="8971" width="5.7109375" style="2" customWidth="1"/>
    <col min="8972" max="8972" width="4" style="2" customWidth="1"/>
    <col min="8973" max="8973" width="7.7109375" style="2" customWidth="1"/>
    <col min="8974" max="8974" width="8.140625" style="2" customWidth="1"/>
    <col min="8975" max="8975" width="10.42578125" style="2" customWidth="1"/>
    <col min="8976" max="8976" width="12.140625" style="2" customWidth="1"/>
    <col min="8977" max="8977" width="14.42578125" style="2" customWidth="1"/>
    <col min="8978" max="8978" width="28.5703125" style="2" customWidth="1"/>
    <col min="8979" max="8979" width="12.28515625" style="2" customWidth="1"/>
    <col min="8980" max="8980" width="3.7109375" style="2" customWidth="1"/>
    <col min="8981" max="8981" width="11.7109375" style="2" customWidth="1"/>
    <col min="8982" max="8982" width="9.140625" style="2" customWidth="1"/>
    <col min="8983" max="8983" width="8.85546875" style="2" customWidth="1"/>
    <col min="8984" max="8984" width="8.5703125" style="2" customWidth="1"/>
    <col min="8985" max="9217" width="18.28515625" style="2"/>
    <col min="9218" max="9218" width="5.28515625" style="2" customWidth="1"/>
    <col min="9219" max="9219" width="16.7109375" style="2" customWidth="1"/>
    <col min="9220" max="9220" width="8.42578125" style="2" customWidth="1"/>
    <col min="9221" max="9221" width="12.85546875" style="2" customWidth="1"/>
    <col min="9222" max="9222" width="11.28515625" style="2" customWidth="1"/>
    <col min="9223" max="9223" width="11" style="2" customWidth="1"/>
    <col min="9224" max="9224" width="8.42578125" style="2" customWidth="1"/>
    <col min="9225" max="9225" width="8.85546875" style="2" customWidth="1"/>
    <col min="9226" max="9226" width="7.140625" style="2" customWidth="1"/>
    <col min="9227" max="9227" width="5.7109375" style="2" customWidth="1"/>
    <col min="9228" max="9228" width="4" style="2" customWidth="1"/>
    <col min="9229" max="9229" width="7.7109375" style="2" customWidth="1"/>
    <col min="9230" max="9230" width="8.140625" style="2" customWidth="1"/>
    <col min="9231" max="9231" width="10.42578125" style="2" customWidth="1"/>
    <col min="9232" max="9232" width="12.140625" style="2" customWidth="1"/>
    <col min="9233" max="9233" width="14.42578125" style="2" customWidth="1"/>
    <col min="9234" max="9234" width="28.5703125" style="2" customWidth="1"/>
    <col min="9235" max="9235" width="12.28515625" style="2" customWidth="1"/>
    <col min="9236" max="9236" width="3.7109375" style="2" customWidth="1"/>
    <col min="9237" max="9237" width="11.7109375" style="2" customWidth="1"/>
    <col min="9238" max="9238" width="9.140625" style="2" customWidth="1"/>
    <col min="9239" max="9239" width="8.85546875" style="2" customWidth="1"/>
    <col min="9240" max="9240" width="8.5703125" style="2" customWidth="1"/>
    <col min="9241" max="9473" width="18.28515625" style="2"/>
    <col min="9474" max="9474" width="5.28515625" style="2" customWidth="1"/>
    <col min="9475" max="9475" width="16.7109375" style="2" customWidth="1"/>
    <col min="9476" max="9476" width="8.42578125" style="2" customWidth="1"/>
    <col min="9477" max="9477" width="12.85546875" style="2" customWidth="1"/>
    <col min="9478" max="9478" width="11.28515625" style="2" customWidth="1"/>
    <col min="9479" max="9479" width="11" style="2" customWidth="1"/>
    <col min="9480" max="9480" width="8.42578125" style="2" customWidth="1"/>
    <col min="9481" max="9481" width="8.85546875" style="2" customWidth="1"/>
    <col min="9482" max="9482" width="7.140625" style="2" customWidth="1"/>
    <col min="9483" max="9483" width="5.7109375" style="2" customWidth="1"/>
    <col min="9484" max="9484" width="4" style="2" customWidth="1"/>
    <col min="9485" max="9485" width="7.7109375" style="2" customWidth="1"/>
    <col min="9486" max="9486" width="8.140625" style="2" customWidth="1"/>
    <col min="9487" max="9487" width="10.42578125" style="2" customWidth="1"/>
    <col min="9488" max="9488" width="12.140625" style="2" customWidth="1"/>
    <col min="9489" max="9489" width="14.42578125" style="2" customWidth="1"/>
    <col min="9490" max="9490" width="28.5703125" style="2" customWidth="1"/>
    <col min="9491" max="9491" width="12.28515625" style="2" customWidth="1"/>
    <col min="9492" max="9492" width="3.7109375" style="2" customWidth="1"/>
    <col min="9493" max="9493" width="11.7109375" style="2" customWidth="1"/>
    <col min="9494" max="9494" width="9.140625" style="2" customWidth="1"/>
    <col min="9495" max="9495" width="8.85546875" style="2" customWidth="1"/>
    <col min="9496" max="9496" width="8.5703125" style="2" customWidth="1"/>
    <col min="9497" max="9729" width="18.28515625" style="2"/>
    <col min="9730" max="9730" width="5.28515625" style="2" customWidth="1"/>
    <col min="9731" max="9731" width="16.7109375" style="2" customWidth="1"/>
    <col min="9732" max="9732" width="8.42578125" style="2" customWidth="1"/>
    <col min="9733" max="9733" width="12.85546875" style="2" customWidth="1"/>
    <col min="9734" max="9734" width="11.28515625" style="2" customWidth="1"/>
    <col min="9735" max="9735" width="11" style="2" customWidth="1"/>
    <col min="9736" max="9736" width="8.42578125" style="2" customWidth="1"/>
    <col min="9737" max="9737" width="8.85546875" style="2" customWidth="1"/>
    <col min="9738" max="9738" width="7.140625" style="2" customWidth="1"/>
    <col min="9739" max="9739" width="5.7109375" style="2" customWidth="1"/>
    <col min="9740" max="9740" width="4" style="2" customWidth="1"/>
    <col min="9741" max="9741" width="7.7109375" style="2" customWidth="1"/>
    <col min="9742" max="9742" width="8.140625" style="2" customWidth="1"/>
    <col min="9743" max="9743" width="10.42578125" style="2" customWidth="1"/>
    <col min="9744" max="9744" width="12.140625" style="2" customWidth="1"/>
    <col min="9745" max="9745" width="14.42578125" style="2" customWidth="1"/>
    <col min="9746" max="9746" width="28.5703125" style="2" customWidth="1"/>
    <col min="9747" max="9747" width="12.28515625" style="2" customWidth="1"/>
    <col min="9748" max="9748" width="3.7109375" style="2" customWidth="1"/>
    <col min="9749" max="9749" width="11.7109375" style="2" customWidth="1"/>
    <col min="9750" max="9750" width="9.140625" style="2" customWidth="1"/>
    <col min="9751" max="9751" width="8.85546875" style="2" customWidth="1"/>
    <col min="9752" max="9752" width="8.5703125" style="2" customWidth="1"/>
    <col min="9753" max="9985" width="18.28515625" style="2"/>
    <col min="9986" max="9986" width="5.28515625" style="2" customWidth="1"/>
    <col min="9987" max="9987" width="16.7109375" style="2" customWidth="1"/>
    <col min="9988" max="9988" width="8.42578125" style="2" customWidth="1"/>
    <col min="9989" max="9989" width="12.85546875" style="2" customWidth="1"/>
    <col min="9990" max="9990" width="11.28515625" style="2" customWidth="1"/>
    <col min="9991" max="9991" width="11" style="2" customWidth="1"/>
    <col min="9992" max="9992" width="8.42578125" style="2" customWidth="1"/>
    <col min="9993" max="9993" width="8.85546875" style="2" customWidth="1"/>
    <col min="9994" max="9994" width="7.140625" style="2" customWidth="1"/>
    <col min="9995" max="9995" width="5.7109375" style="2" customWidth="1"/>
    <col min="9996" max="9996" width="4" style="2" customWidth="1"/>
    <col min="9997" max="9997" width="7.7109375" style="2" customWidth="1"/>
    <col min="9998" max="9998" width="8.140625" style="2" customWidth="1"/>
    <col min="9999" max="9999" width="10.42578125" style="2" customWidth="1"/>
    <col min="10000" max="10000" width="12.140625" style="2" customWidth="1"/>
    <col min="10001" max="10001" width="14.42578125" style="2" customWidth="1"/>
    <col min="10002" max="10002" width="28.5703125" style="2" customWidth="1"/>
    <col min="10003" max="10003" width="12.28515625" style="2" customWidth="1"/>
    <col min="10004" max="10004" width="3.7109375" style="2" customWidth="1"/>
    <col min="10005" max="10005" width="11.7109375" style="2" customWidth="1"/>
    <col min="10006" max="10006" width="9.140625" style="2" customWidth="1"/>
    <col min="10007" max="10007" width="8.85546875" style="2" customWidth="1"/>
    <col min="10008" max="10008" width="8.5703125" style="2" customWidth="1"/>
    <col min="10009" max="10241" width="18.28515625" style="2"/>
    <col min="10242" max="10242" width="5.28515625" style="2" customWidth="1"/>
    <col min="10243" max="10243" width="16.7109375" style="2" customWidth="1"/>
    <col min="10244" max="10244" width="8.42578125" style="2" customWidth="1"/>
    <col min="10245" max="10245" width="12.85546875" style="2" customWidth="1"/>
    <col min="10246" max="10246" width="11.28515625" style="2" customWidth="1"/>
    <col min="10247" max="10247" width="11" style="2" customWidth="1"/>
    <col min="10248" max="10248" width="8.42578125" style="2" customWidth="1"/>
    <col min="10249" max="10249" width="8.85546875" style="2" customWidth="1"/>
    <col min="10250" max="10250" width="7.140625" style="2" customWidth="1"/>
    <col min="10251" max="10251" width="5.7109375" style="2" customWidth="1"/>
    <col min="10252" max="10252" width="4" style="2" customWidth="1"/>
    <col min="10253" max="10253" width="7.7109375" style="2" customWidth="1"/>
    <col min="10254" max="10254" width="8.140625" style="2" customWidth="1"/>
    <col min="10255" max="10255" width="10.42578125" style="2" customWidth="1"/>
    <col min="10256" max="10256" width="12.140625" style="2" customWidth="1"/>
    <col min="10257" max="10257" width="14.42578125" style="2" customWidth="1"/>
    <col min="10258" max="10258" width="28.5703125" style="2" customWidth="1"/>
    <col min="10259" max="10259" width="12.28515625" style="2" customWidth="1"/>
    <col min="10260" max="10260" width="3.7109375" style="2" customWidth="1"/>
    <col min="10261" max="10261" width="11.7109375" style="2" customWidth="1"/>
    <col min="10262" max="10262" width="9.140625" style="2" customWidth="1"/>
    <col min="10263" max="10263" width="8.85546875" style="2" customWidth="1"/>
    <col min="10264" max="10264" width="8.5703125" style="2" customWidth="1"/>
    <col min="10265" max="10497" width="18.28515625" style="2"/>
    <col min="10498" max="10498" width="5.28515625" style="2" customWidth="1"/>
    <col min="10499" max="10499" width="16.7109375" style="2" customWidth="1"/>
    <col min="10500" max="10500" width="8.42578125" style="2" customWidth="1"/>
    <col min="10501" max="10501" width="12.85546875" style="2" customWidth="1"/>
    <col min="10502" max="10502" width="11.28515625" style="2" customWidth="1"/>
    <col min="10503" max="10503" width="11" style="2" customWidth="1"/>
    <col min="10504" max="10504" width="8.42578125" style="2" customWidth="1"/>
    <col min="10505" max="10505" width="8.85546875" style="2" customWidth="1"/>
    <col min="10506" max="10506" width="7.140625" style="2" customWidth="1"/>
    <col min="10507" max="10507" width="5.7109375" style="2" customWidth="1"/>
    <col min="10508" max="10508" width="4" style="2" customWidth="1"/>
    <col min="10509" max="10509" width="7.7109375" style="2" customWidth="1"/>
    <col min="10510" max="10510" width="8.140625" style="2" customWidth="1"/>
    <col min="10511" max="10511" width="10.42578125" style="2" customWidth="1"/>
    <col min="10512" max="10512" width="12.140625" style="2" customWidth="1"/>
    <col min="10513" max="10513" width="14.42578125" style="2" customWidth="1"/>
    <col min="10514" max="10514" width="28.5703125" style="2" customWidth="1"/>
    <col min="10515" max="10515" width="12.28515625" style="2" customWidth="1"/>
    <col min="10516" max="10516" width="3.7109375" style="2" customWidth="1"/>
    <col min="10517" max="10517" width="11.7109375" style="2" customWidth="1"/>
    <col min="10518" max="10518" width="9.140625" style="2" customWidth="1"/>
    <col min="10519" max="10519" width="8.85546875" style="2" customWidth="1"/>
    <col min="10520" max="10520" width="8.5703125" style="2" customWidth="1"/>
    <col min="10521" max="10753" width="18.28515625" style="2"/>
    <col min="10754" max="10754" width="5.28515625" style="2" customWidth="1"/>
    <col min="10755" max="10755" width="16.7109375" style="2" customWidth="1"/>
    <col min="10756" max="10756" width="8.42578125" style="2" customWidth="1"/>
    <col min="10757" max="10757" width="12.85546875" style="2" customWidth="1"/>
    <col min="10758" max="10758" width="11.28515625" style="2" customWidth="1"/>
    <col min="10759" max="10759" width="11" style="2" customWidth="1"/>
    <col min="10760" max="10760" width="8.42578125" style="2" customWidth="1"/>
    <col min="10761" max="10761" width="8.85546875" style="2" customWidth="1"/>
    <col min="10762" max="10762" width="7.140625" style="2" customWidth="1"/>
    <col min="10763" max="10763" width="5.7109375" style="2" customWidth="1"/>
    <col min="10764" max="10764" width="4" style="2" customWidth="1"/>
    <col min="10765" max="10765" width="7.7109375" style="2" customWidth="1"/>
    <col min="10766" max="10766" width="8.140625" style="2" customWidth="1"/>
    <col min="10767" max="10767" width="10.42578125" style="2" customWidth="1"/>
    <col min="10768" max="10768" width="12.140625" style="2" customWidth="1"/>
    <col min="10769" max="10769" width="14.42578125" style="2" customWidth="1"/>
    <col min="10770" max="10770" width="28.5703125" style="2" customWidth="1"/>
    <col min="10771" max="10771" width="12.28515625" style="2" customWidth="1"/>
    <col min="10772" max="10772" width="3.7109375" style="2" customWidth="1"/>
    <col min="10773" max="10773" width="11.7109375" style="2" customWidth="1"/>
    <col min="10774" max="10774" width="9.140625" style="2" customWidth="1"/>
    <col min="10775" max="10775" width="8.85546875" style="2" customWidth="1"/>
    <col min="10776" max="10776" width="8.5703125" style="2" customWidth="1"/>
    <col min="10777" max="11009" width="18.28515625" style="2"/>
    <col min="11010" max="11010" width="5.28515625" style="2" customWidth="1"/>
    <col min="11011" max="11011" width="16.7109375" style="2" customWidth="1"/>
    <col min="11012" max="11012" width="8.42578125" style="2" customWidth="1"/>
    <col min="11013" max="11013" width="12.85546875" style="2" customWidth="1"/>
    <col min="11014" max="11014" width="11.28515625" style="2" customWidth="1"/>
    <col min="11015" max="11015" width="11" style="2" customWidth="1"/>
    <col min="11016" max="11016" width="8.42578125" style="2" customWidth="1"/>
    <col min="11017" max="11017" width="8.85546875" style="2" customWidth="1"/>
    <col min="11018" max="11018" width="7.140625" style="2" customWidth="1"/>
    <col min="11019" max="11019" width="5.7109375" style="2" customWidth="1"/>
    <col min="11020" max="11020" width="4" style="2" customWidth="1"/>
    <col min="11021" max="11021" width="7.7109375" style="2" customWidth="1"/>
    <col min="11022" max="11022" width="8.140625" style="2" customWidth="1"/>
    <col min="11023" max="11023" width="10.42578125" style="2" customWidth="1"/>
    <col min="11024" max="11024" width="12.140625" style="2" customWidth="1"/>
    <col min="11025" max="11025" width="14.42578125" style="2" customWidth="1"/>
    <col min="11026" max="11026" width="28.5703125" style="2" customWidth="1"/>
    <col min="11027" max="11027" width="12.28515625" style="2" customWidth="1"/>
    <col min="11028" max="11028" width="3.7109375" style="2" customWidth="1"/>
    <col min="11029" max="11029" width="11.7109375" style="2" customWidth="1"/>
    <col min="11030" max="11030" width="9.140625" style="2" customWidth="1"/>
    <col min="11031" max="11031" width="8.85546875" style="2" customWidth="1"/>
    <col min="11032" max="11032" width="8.5703125" style="2" customWidth="1"/>
    <col min="11033" max="11265" width="18.28515625" style="2"/>
    <col min="11266" max="11266" width="5.28515625" style="2" customWidth="1"/>
    <col min="11267" max="11267" width="16.7109375" style="2" customWidth="1"/>
    <col min="11268" max="11268" width="8.42578125" style="2" customWidth="1"/>
    <col min="11269" max="11269" width="12.85546875" style="2" customWidth="1"/>
    <col min="11270" max="11270" width="11.28515625" style="2" customWidth="1"/>
    <col min="11271" max="11271" width="11" style="2" customWidth="1"/>
    <col min="11272" max="11272" width="8.42578125" style="2" customWidth="1"/>
    <col min="11273" max="11273" width="8.85546875" style="2" customWidth="1"/>
    <col min="11274" max="11274" width="7.140625" style="2" customWidth="1"/>
    <col min="11275" max="11275" width="5.7109375" style="2" customWidth="1"/>
    <col min="11276" max="11276" width="4" style="2" customWidth="1"/>
    <col min="11277" max="11277" width="7.7109375" style="2" customWidth="1"/>
    <col min="11278" max="11278" width="8.140625" style="2" customWidth="1"/>
    <col min="11279" max="11279" width="10.42578125" style="2" customWidth="1"/>
    <col min="11280" max="11280" width="12.140625" style="2" customWidth="1"/>
    <col min="11281" max="11281" width="14.42578125" style="2" customWidth="1"/>
    <col min="11282" max="11282" width="28.5703125" style="2" customWidth="1"/>
    <col min="11283" max="11283" width="12.28515625" style="2" customWidth="1"/>
    <col min="11284" max="11284" width="3.7109375" style="2" customWidth="1"/>
    <col min="11285" max="11285" width="11.7109375" style="2" customWidth="1"/>
    <col min="11286" max="11286" width="9.140625" style="2" customWidth="1"/>
    <col min="11287" max="11287" width="8.85546875" style="2" customWidth="1"/>
    <col min="11288" max="11288" width="8.5703125" style="2" customWidth="1"/>
    <col min="11289" max="11521" width="18.28515625" style="2"/>
    <col min="11522" max="11522" width="5.28515625" style="2" customWidth="1"/>
    <col min="11523" max="11523" width="16.7109375" style="2" customWidth="1"/>
    <col min="11524" max="11524" width="8.42578125" style="2" customWidth="1"/>
    <col min="11525" max="11525" width="12.85546875" style="2" customWidth="1"/>
    <col min="11526" max="11526" width="11.28515625" style="2" customWidth="1"/>
    <col min="11527" max="11527" width="11" style="2" customWidth="1"/>
    <col min="11528" max="11528" width="8.42578125" style="2" customWidth="1"/>
    <col min="11529" max="11529" width="8.85546875" style="2" customWidth="1"/>
    <col min="11530" max="11530" width="7.140625" style="2" customWidth="1"/>
    <col min="11531" max="11531" width="5.7109375" style="2" customWidth="1"/>
    <col min="11532" max="11532" width="4" style="2" customWidth="1"/>
    <col min="11533" max="11533" width="7.7109375" style="2" customWidth="1"/>
    <col min="11534" max="11534" width="8.140625" style="2" customWidth="1"/>
    <col min="11535" max="11535" width="10.42578125" style="2" customWidth="1"/>
    <col min="11536" max="11536" width="12.140625" style="2" customWidth="1"/>
    <col min="11537" max="11537" width="14.42578125" style="2" customWidth="1"/>
    <col min="11538" max="11538" width="28.5703125" style="2" customWidth="1"/>
    <col min="11539" max="11539" width="12.28515625" style="2" customWidth="1"/>
    <col min="11540" max="11540" width="3.7109375" style="2" customWidth="1"/>
    <col min="11541" max="11541" width="11.7109375" style="2" customWidth="1"/>
    <col min="11542" max="11542" width="9.140625" style="2" customWidth="1"/>
    <col min="11543" max="11543" width="8.85546875" style="2" customWidth="1"/>
    <col min="11544" max="11544" width="8.5703125" style="2" customWidth="1"/>
    <col min="11545" max="11777" width="18.28515625" style="2"/>
    <col min="11778" max="11778" width="5.28515625" style="2" customWidth="1"/>
    <col min="11779" max="11779" width="16.7109375" style="2" customWidth="1"/>
    <col min="11780" max="11780" width="8.42578125" style="2" customWidth="1"/>
    <col min="11781" max="11781" width="12.85546875" style="2" customWidth="1"/>
    <col min="11782" max="11782" width="11.28515625" style="2" customWidth="1"/>
    <col min="11783" max="11783" width="11" style="2" customWidth="1"/>
    <col min="11784" max="11784" width="8.42578125" style="2" customWidth="1"/>
    <col min="11785" max="11785" width="8.85546875" style="2" customWidth="1"/>
    <col min="11786" max="11786" width="7.140625" style="2" customWidth="1"/>
    <col min="11787" max="11787" width="5.7109375" style="2" customWidth="1"/>
    <col min="11788" max="11788" width="4" style="2" customWidth="1"/>
    <col min="11789" max="11789" width="7.7109375" style="2" customWidth="1"/>
    <col min="11790" max="11790" width="8.140625" style="2" customWidth="1"/>
    <col min="11791" max="11791" width="10.42578125" style="2" customWidth="1"/>
    <col min="11792" max="11792" width="12.140625" style="2" customWidth="1"/>
    <col min="11793" max="11793" width="14.42578125" style="2" customWidth="1"/>
    <col min="11794" max="11794" width="28.5703125" style="2" customWidth="1"/>
    <col min="11795" max="11795" width="12.28515625" style="2" customWidth="1"/>
    <col min="11796" max="11796" width="3.7109375" style="2" customWidth="1"/>
    <col min="11797" max="11797" width="11.7109375" style="2" customWidth="1"/>
    <col min="11798" max="11798" width="9.140625" style="2" customWidth="1"/>
    <col min="11799" max="11799" width="8.85546875" style="2" customWidth="1"/>
    <col min="11800" max="11800" width="8.5703125" style="2" customWidth="1"/>
    <col min="11801" max="12033" width="18.28515625" style="2"/>
    <col min="12034" max="12034" width="5.28515625" style="2" customWidth="1"/>
    <col min="12035" max="12035" width="16.7109375" style="2" customWidth="1"/>
    <col min="12036" max="12036" width="8.42578125" style="2" customWidth="1"/>
    <col min="12037" max="12037" width="12.85546875" style="2" customWidth="1"/>
    <col min="12038" max="12038" width="11.28515625" style="2" customWidth="1"/>
    <col min="12039" max="12039" width="11" style="2" customWidth="1"/>
    <col min="12040" max="12040" width="8.42578125" style="2" customWidth="1"/>
    <col min="12041" max="12041" width="8.85546875" style="2" customWidth="1"/>
    <col min="12042" max="12042" width="7.140625" style="2" customWidth="1"/>
    <col min="12043" max="12043" width="5.7109375" style="2" customWidth="1"/>
    <col min="12044" max="12044" width="4" style="2" customWidth="1"/>
    <col min="12045" max="12045" width="7.7109375" style="2" customWidth="1"/>
    <col min="12046" max="12046" width="8.140625" style="2" customWidth="1"/>
    <col min="12047" max="12047" width="10.42578125" style="2" customWidth="1"/>
    <col min="12048" max="12048" width="12.140625" style="2" customWidth="1"/>
    <col min="12049" max="12049" width="14.42578125" style="2" customWidth="1"/>
    <col min="12050" max="12050" width="28.5703125" style="2" customWidth="1"/>
    <col min="12051" max="12051" width="12.28515625" style="2" customWidth="1"/>
    <col min="12052" max="12052" width="3.7109375" style="2" customWidth="1"/>
    <col min="12053" max="12053" width="11.7109375" style="2" customWidth="1"/>
    <col min="12054" max="12054" width="9.140625" style="2" customWidth="1"/>
    <col min="12055" max="12055" width="8.85546875" style="2" customWidth="1"/>
    <col min="12056" max="12056" width="8.5703125" style="2" customWidth="1"/>
    <col min="12057" max="12289" width="18.28515625" style="2"/>
    <col min="12290" max="12290" width="5.28515625" style="2" customWidth="1"/>
    <col min="12291" max="12291" width="16.7109375" style="2" customWidth="1"/>
    <col min="12292" max="12292" width="8.42578125" style="2" customWidth="1"/>
    <col min="12293" max="12293" width="12.85546875" style="2" customWidth="1"/>
    <col min="12294" max="12294" width="11.28515625" style="2" customWidth="1"/>
    <col min="12295" max="12295" width="11" style="2" customWidth="1"/>
    <col min="12296" max="12296" width="8.42578125" style="2" customWidth="1"/>
    <col min="12297" max="12297" width="8.85546875" style="2" customWidth="1"/>
    <col min="12298" max="12298" width="7.140625" style="2" customWidth="1"/>
    <col min="12299" max="12299" width="5.7109375" style="2" customWidth="1"/>
    <col min="12300" max="12300" width="4" style="2" customWidth="1"/>
    <col min="12301" max="12301" width="7.7109375" style="2" customWidth="1"/>
    <col min="12302" max="12302" width="8.140625" style="2" customWidth="1"/>
    <col min="12303" max="12303" width="10.42578125" style="2" customWidth="1"/>
    <col min="12304" max="12304" width="12.140625" style="2" customWidth="1"/>
    <col min="12305" max="12305" width="14.42578125" style="2" customWidth="1"/>
    <col min="12306" max="12306" width="28.5703125" style="2" customWidth="1"/>
    <col min="12307" max="12307" width="12.28515625" style="2" customWidth="1"/>
    <col min="12308" max="12308" width="3.7109375" style="2" customWidth="1"/>
    <col min="12309" max="12309" width="11.7109375" style="2" customWidth="1"/>
    <col min="12310" max="12310" width="9.140625" style="2" customWidth="1"/>
    <col min="12311" max="12311" width="8.85546875" style="2" customWidth="1"/>
    <col min="12312" max="12312" width="8.5703125" style="2" customWidth="1"/>
    <col min="12313" max="12545" width="18.28515625" style="2"/>
    <col min="12546" max="12546" width="5.28515625" style="2" customWidth="1"/>
    <col min="12547" max="12547" width="16.7109375" style="2" customWidth="1"/>
    <col min="12548" max="12548" width="8.42578125" style="2" customWidth="1"/>
    <col min="12549" max="12549" width="12.85546875" style="2" customWidth="1"/>
    <col min="12550" max="12550" width="11.28515625" style="2" customWidth="1"/>
    <col min="12551" max="12551" width="11" style="2" customWidth="1"/>
    <col min="12552" max="12552" width="8.42578125" style="2" customWidth="1"/>
    <col min="12553" max="12553" width="8.85546875" style="2" customWidth="1"/>
    <col min="12554" max="12554" width="7.140625" style="2" customWidth="1"/>
    <col min="12555" max="12555" width="5.7109375" style="2" customWidth="1"/>
    <col min="12556" max="12556" width="4" style="2" customWidth="1"/>
    <col min="12557" max="12557" width="7.7109375" style="2" customWidth="1"/>
    <col min="12558" max="12558" width="8.140625" style="2" customWidth="1"/>
    <col min="12559" max="12559" width="10.42578125" style="2" customWidth="1"/>
    <col min="12560" max="12560" width="12.140625" style="2" customWidth="1"/>
    <col min="12561" max="12561" width="14.42578125" style="2" customWidth="1"/>
    <col min="12562" max="12562" width="28.5703125" style="2" customWidth="1"/>
    <col min="12563" max="12563" width="12.28515625" style="2" customWidth="1"/>
    <col min="12564" max="12564" width="3.7109375" style="2" customWidth="1"/>
    <col min="12565" max="12565" width="11.7109375" style="2" customWidth="1"/>
    <col min="12566" max="12566" width="9.140625" style="2" customWidth="1"/>
    <col min="12567" max="12567" width="8.85546875" style="2" customWidth="1"/>
    <col min="12568" max="12568" width="8.5703125" style="2" customWidth="1"/>
    <col min="12569" max="12801" width="18.28515625" style="2"/>
    <col min="12802" max="12802" width="5.28515625" style="2" customWidth="1"/>
    <col min="12803" max="12803" width="16.7109375" style="2" customWidth="1"/>
    <col min="12804" max="12804" width="8.42578125" style="2" customWidth="1"/>
    <col min="12805" max="12805" width="12.85546875" style="2" customWidth="1"/>
    <col min="12806" max="12806" width="11.28515625" style="2" customWidth="1"/>
    <col min="12807" max="12807" width="11" style="2" customWidth="1"/>
    <col min="12808" max="12808" width="8.42578125" style="2" customWidth="1"/>
    <col min="12809" max="12809" width="8.85546875" style="2" customWidth="1"/>
    <col min="12810" max="12810" width="7.140625" style="2" customWidth="1"/>
    <col min="12811" max="12811" width="5.7109375" style="2" customWidth="1"/>
    <col min="12812" max="12812" width="4" style="2" customWidth="1"/>
    <col min="12813" max="12813" width="7.7109375" style="2" customWidth="1"/>
    <col min="12814" max="12814" width="8.140625" style="2" customWidth="1"/>
    <col min="12815" max="12815" width="10.42578125" style="2" customWidth="1"/>
    <col min="12816" max="12816" width="12.140625" style="2" customWidth="1"/>
    <col min="12817" max="12817" width="14.42578125" style="2" customWidth="1"/>
    <col min="12818" max="12818" width="28.5703125" style="2" customWidth="1"/>
    <col min="12819" max="12819" width="12.28515625" style="2" customWidth="1"/>
    <col min="12820" max="12820" width="3.7109375" style="2" customWidth="1"/>
    <col min="12821" max="12821" width="11.7109375" style="2" customWidth="1"/>
    <col min="12822" max="12822" width="9.140625" style="2" customWidth="1"/>
    <col min="12823" max="12823" width="8.85546875" style="2" customWidth="1"/>
    <col min="12824" max="12824" width="8.5703125" style="2" customWidth="1"/>
    <col min="12825" max="13057" width="18.28515625" style="2"/>
    <col min="13058" max="13058" width="5.28515625" style="2" customWidth="1"/>
    <col min="13059" max="13059" width="16.7109375" style="2" customWidth="1"/>
    <col min="13060" max="13060" width="8.42578125" style="2" customWidth="1"/>
    <col min="13061" max="13061" width="12.85546875" style="2" customWidth="1"/>
    <col min="13062" max="13062" width="11.28515625" style="2" customWidth="1"/>
    <col min="13063" max="13063" width="11" style="2" customWidth="1"/>
    <col min="13064" max="13064" width="8.42578125" style="2" customWidth="1"/>
    <col min="13065" max="13065" width="8.85546875" style="2" customWidth="1"/>
    <col min="13066" max="13066" width="7.140625" style="2" customWidth="1"/>
    <col min="13067" max="13067" width="5.7109375" style="2" customWidth="1"/>
    <col min="13068" max="13068" width="4" style="2" customWidth="1"/>
    <col min="13069" max="13069" width="7.7109375" style="2" customWidth="1"/>
    <col min="13070" max="13070" width="8.140625" style="2" customWidth="1"/>
    <col min="13071" max="13071" width="10.42578125" style="2" customWidth="1"/>
    <col min="13072" max="13072" width="12.140625" style="2" customWidth="1"/>
    <col min="13073" max="13073" width="14.42578125" style="2" customWidth="1"/>
    <col min="13074" max="13074" width="28.5703125" style="2" customWidth="1"/>
    <col min="13075" max="13075" width="12.28515625" style="2" customWidth="1"/>
    <col min="13076" max="13076" width="3.7109375" style="2" customWidth="1"/>
    <col min="13077" max="13077" width="11.7109375" style="2" customWidth="1"/>
    <col min="13078" max="13078" width="9.140625" style="2" customWidth="1"/>
    <col min="13079" max="13079" width="8.85546875" style="2" customWidth="1"/>
    <col min="13080" max="13080" width="8.5703125" style="2" customWidth="1"/>
    <col min="13081" max="13313" width="18.28515625" style="2"/>
    <col min="13314" max="13314" width="5.28515625" style="2" customWidth="1"/>
    <col min="13315" max="13315" width="16.7109375" style="2" customWidth="1"/>
    <col min="13316" max="13316" width="8.42578125" style="2" customWidth="1"/>
    <col min="13317" max="13317" width="12.85546875" style="2" customWidth="1"/>
    <col min="13318" max="13318" width="11.28515625" style="2" customWidth="1"/>
    <col min="13319" max="13319" width="11" style="2" customWidth="1"/>
    <col min="13320" max="13320" width="8.42578125" style="2" customWidth="1"/>
    <col min="13321" max="13321" width="8.85546875" style="2" customWidth="1"/>
    <col min="13322" max="13322" width="7.140625" style="2" customWidth="1"/>
    <col min="13323" max="13323" width="5.7109375" style="2" customWidth="1"/>
    <col min="13324" max="13324" width="4" style="2" customWidth="1"/>
    <col min="13325" max="13325" width="7.7109375" style="2" customWidth="1"/>
    <col min="13326" max="13326" width="8.140625" style="2" customWidth="1"/>
    <col min="13327" max="13327" width="10.42578125" style="2" customWidth="1"/>
    <col min="13328" max="13328" width="12.140625" style="2" customWidth="1"/>
    <col min="13329" max="13329" width="14.42578125" style="2" customWidth="1"/>
    <col min="13330" max="13330" width="28.5703125" style="2" customWidth="1"/>
    <col min="13331" max="13331" width="12.28515625" style="2" customWidth="1"/>
    <col min="13332" max="13332" width="3.7109375" style="2" customWidth="1"/>
    <col min="13333" max="13333" width="11.7109375" style="2" customWidth="1"/>
    <col min="13334" max="13334" width="9.140625" style="2" customWidth="1"/>
    <col min="13335" max="13335" width="8.85546875" style="2" customWidth="1"/>
    <col min="13336" max="13336" width="8.5703125" style="2" customWidth="1"/>
    <col min="13337" max="13569" width="18.28515625" style="2"/>
    <col min="13570" max="13570" width="5.28515625" style="2" customWidth="1"/>
    <col min="13571" max="13571" width="16.7109375" style="2" customWidth="1"/>
    <col min="13572" max="13572" width="8.42578125" style="2" customWidth="1"/>
    <col min="13573" max="13573" width="12.85546875" style="2" customWidth="1"/>
    <col min="13574" max="13574" width="11.28515625" style="2" customWidth="1"/>
    <col min="13575" max="13575" width="11" style="2" customWidth="1"/>
    <col min="13576" max="13576" width="8.42578125" style="2" customWidth="1"/>
    <col min="13577" max="13577" width="8.85546875" style="2" customWidth="1"/>
    <col min="13578" max="13578" width="7.140625" style="2" customWidth="1"/>
    <col min="13579" max="13579" width="5.7109375" style="2" customWidth="1"/>
    <col min="13580" max="13580" width="4" style="2" customWidth="1"/>
    <col min="13581" max="13581" width="7.7109375" style="2" customWidth="1"/>
    <col min="13582" max="13582" width="8.140625" style="2" customWidth="1"/>
    <col min="13583" max="13583" width="10.42578125" style="2" customWidth="1"/>
    <col min="13584" max="13584" width="12.140625" style="2" customWidth="1"/>
    <col min="13585" max="13585" width="14.42578125" style="2" customWidth="1"/>
    <col min="13586" max="13586" width="28.5703125" style="2" customWidth="1"/>
    <col min="13587" max="13587" width="12.28515625" style="2" customWidth="1"/>
    <col min="13588" max="13588" width="3.7109375" style="2" customWidth="1"/>
    <col min="13589" max="13589" width="11.7109375" style="2" customWidth="1"/>
    <col min="13590" max="13590" width="9.140625" style="2" customWidth="1"/>
    <col min="13591" max="13591" width="8.85546875" style="2" customWidth="1"/>
    <col min="13592" max="13592" width="8.5703125" style="2" customWidth="1"/>
    <col min="13593" max="13825" width="18.28515625" style="2"/>
    <col min="13826" max="13826" width="5.28515625" style="2" customWidth="1"/>
    <col min="13827" max="13827" width="16.7109375" style="2" customWidth="1"/>
    <col min="13828" max="13828" width="8.42578125" style="2" customWidth="1"/>
    <col min="13829" max="13829" width="12.85546875" style="2" customWidth="1"/>
    <col min="13830" max="13830" width="11.28515625" style="2" customWidth="1"/>
    <col min="13831" max="13831" width="11" style="2" customWidth="1"/>
    <col min="13832" max="13832" width="8.42578125" style="2" customWidth="1"/>
    <col min="13833" max="13833" width="8.85546875" style="2" customWidth="1"/>
    <col min="13834" max="13834" width="7.140625" style="2" customWidth="1"/>
    <col min="13835" max="13835" width="5.7109375" style="2" customWidth="1"/>
    <col min="13836" max="13836" width="4" style="2" customWidth="1"/>
    <col min="13837" max="13837" width="7.7109375" style="2" customWidth="1"/>
    <col min="13838" max="13838" width="8.140625" style="2" customWidth="1"/>
    <col min="13839" max="13839" width="10.42578125" style="2" customWidth="1"/>
    <col min="13840" max="13840" width="12.140625" style="2" customWidth="1"/>
    <col min="13841" max="13841" width="14.42578125" style="2" customWidth="1"/>
    <col min="13842" max="13842" width="28.5703125" style="2" customWidth="1"/>
    <col min="13843" max="13843" width="12.28515625" style="2" customWidth="1"/>
    <col min="13844" max="13844" width="3.7109375" style="2" customWidth="1"/>
    <col min="13845" max="13845" width="11.7109375" style="2" customWidth="1"/>
    <col min="13846" max="13846" width="9.140625" style="2" customWidth="1"/>
    <col min="13847" max="13847" width="8.85546875" style="2" customWidth="1"/>
    <col min="13848" max="13848" width="8.5703125" style="2" customWidth="1"/>
    <col min="13849" max="14081" width="18.28515625" style="2"/>
    <col min="14082" max="14082" width="5.28515625" style="2" customWidth="1"/>
    <col min="14083" max="14083" width="16.7109375" style="2" customWidth="1"/>
    <col min="14084" max="14084" width="8.42578125" style="2" customWidth="1"/>
    <col min="14085" max="14085" width="12.85546875" style="2" customWidth="1"/>
    <col min="14086" max="14086" width="11.28515625" style="2" customWidth="1"/>
    <col min="14087" max="14087" width="11" style="2" customWidth="1"/>
    <col min="14088" max="14088" width="8.42578125" style="2" customWidth="1"/>
    <col min="14089" max="14089" width="8.85546875" style="2" customWidth="1"/>
    <col min="14090" max="14090" width="7.140625" style="2" customWidth="1"/>
    <col min="14091" max="14091" width="5.7109375" style="2" customWidth="1"/>
    <col min="14092" max="14092" width="4" style="2" customWidth="1"/>
    <col min="14093" max="14093" width="7.7109375" style="2" customWidth="1"/>
    <col min="14094" max="14094" width="8.140625" style="2" customWidth="1"/>
    <col min="14095" max="14095" width="10.42578125" style="2" customWidth="1"/>
    <col min="14096" max="14096" width="12.140625" style="2" customWidth="1"/>
    <col min="14097" max="14097" width="14.42578125" style="2" customWidth="1"/>
    <col min="14098" max="14098" width="28.5703125" style="2" customWidth="1"/>
    <col min="14099" max="14099" width="12.28515625" style="2" customWidth="1"/>
    <col min="14100" max="14100" width="3.7109375" style="2" customWidth="1"/>
    <col min="14101" max="14101" width="11.7109375" style="2" customWidth="1"/>
    <col min="14102" max="14102" width="9.140625" style="2" customWidth="1"/>
    <col min="14103" max="14103" width="8.85546875" style="2" customWidth="1"/>
    <col min="14104" max="14104" width="8.5703125" style="2" customWidth="1"/>
    <col min="14105" max="14337" width="18.28515625" style="2"/>
    <col min="14338" max="14338" width="5.28515625" style="2" customWidth="1"/>
    <col min="14339" max="14339" width="16.7109375" style="2" customWidth="1"/>
    <col min="14340" max="14340" width="8.42578125" style="2" customWidth="1"/>
    <col min="14341" max="14341" width="12.85546875" style="2" customWidth="1"/>
    <col min="14342" max="14342" width="11.28515625" style="2" customWidth="1"/>
    <col min="14343" max="14343" width="11" style="2" customWidth="1"/>
    <col min="14344" max="14344" width="8.42578125" style="2" customWidth="1"/>
    <col min="14345" max="14345" width="8.85546875" style="2" customWidth="1"/>
    <col min="14346" max="14346" width="7.140625" style="2" customWidth="1"/>
    <col min="14347" max="14347" width="5.7109375" style="2" customWidth="1"/>
    <col min="14348" max="14348" width="4" style="2" customWidth="1"/>
    <col min="14349" max="14349" width="7.7109375" style="2" customWidth="1"/>
    <col min="14350" max="14350" width="8.140625" style="2" customWidth="1"/>
    <col min="14351" max="14351" width="10.42578125" style="2" customWidth="1"/>
    <col min="14352" max="14352" width="12.140625" style="2" customWidth="1"/>
    <col min="14353" max="14353" width="14.42578125" style="2" customWidth="1"/>
    <col min="14354" max="14354" width="28.5703125" style="2" customWidth="1"/>
    <col min="14355" max="14355" width="12.28515625" style="2" customWidth="1"/>
    <col min="14356" max="14356" width="3.7109375" style="2" customWidth="1"/>
    <col min="14357" max="14357" width="11.7109375" style="2" customWidth="1"/>
    <col min="14358" max="14358" width="9.140625" style="2" customWidth="1"/>
    <col min="14359" max="14359" width="8.85546875" style="2" customWidth="1"/>
    <col min="14360" max="14360" width="8.5703125" style="2" customWidth="1"/>
    <col min="14361" max="14593" width="18.28515625" style="2"/>
    <col min="14594" max="14594" width="5.28515625" style="2" customWidth="1"/>
    <col min="14595" max="14595" width="16.7109375" style="2" customWidth="1"/>
    <col min="14596" max="14596" width="8.42578125" style="2" customWidth="1"/>
    <col min="14597" max="14597" width="12.85546875" style="2" customWidth="1"/>
    <col min="14598" max="14598" width="11.28515625" style="2" customWidth="1"/>
    <col min="14599" max="14599" width="11" style="2" customWidth="1"/>
    <col min="14600" max="14600" width="8.42578125" style="2" customWidth="1"/>
    <col min="14601" max="14601" width="8.85546875" style="2" customWidth="1"/>
    <col min="14602" max="14602" width="7.140625" style="2" customWidth="1"/>
    <col min="14603" max="14603" width="5.7109375" style="2" customWidth="1"/>
    <col min="14604" max="14604" width="4" style="2" customWidth="1"/>
    <col min="14605" max="14605" width="7.7109375" style="2" customWidth="1"/>
    <col min="14606" max="14606" width="8.140625" style="2" customWidth="1"/>
    <col min="14607" max="14607" width="10.42578125" style="2" customWidth="1"/>
    <col min="14608" max="14608" width="12.140625" style="2" customWidth="1"/>
    <col min="14609" max="14609" width="14.42578125" style="2" customWidth="1"/>
    <col min="14610" max="14610" width="28.5703125" style="2" customWidth="1"/>
    <col min="14611" max="14611" width="12.28515625" style="2" customWidth="1"/>
    <col min="14612" max="14612" width="3.7109375" style="2" customWidth="1"/>
    <col min="14613" max="14613" width="11.7109375" style="2" customWidth="1"/>
    <col min="14614" max="14614" width="9.140625" style="2" customWidth="1"/>
    <col min="14615" max="14615" width="8.85546875" style="2" customWidth="1"/>
    <col min="14616" max="14616" width="8.5703125" style="2" customWidth="1"/>
    <col min="14617" max="14849" width="18.28515625" style="2"/>
    <col min="14850" max="14850" width="5.28515625" style="2" customWidth="1"/>
    <col min="14851" max="14851" width="16.7109375" style="2" customWidth="1"/>
    <col min="14852" max="14852" width="8.42578125" style="2" customWidth="1"/>
    <col min="14853" max="14853" width="12.85546875" style="2" customWidth="1"/>
    <col min="14854" max="14854" width="11.28515625" style="2" customWidth="1"/>
    <col min="14855" max="14855" width="11" style="2" customWidth="1"/>
    <col min="14856" max="14856" width="8.42578125" style="2" customWidth="1"/>
    <col min="14857" max="14857" width="8.85546875" style="2" customWidth="1"/>
    <col min="14858" max="14858" width="7.140625" style="2" customWidth="1"/>
    <col min="14859" max="14859" width="5.7109375" style="2" customWidth="1"/>
    <col min="14860" max="14860" width="4" style="2" customWidth="1"/>
    <col min="14861" max="14861" width="7.7109375" style="2" customWidth="1"/>
    <col min="14862" max="14862" width="8.140625" style="2" customWidth="1"/>
    <col min="14863" max="14863" width="10.42578125" style="2" customWidth="1"/>
    <col min="14864" max="14864" width="12.140625" style="2" customWidth="1"/>
    <col min="14865" max="14865" width="14.42578125" style="2" customWidth="1"/>
    <col min="14866" max="14866" width="28.5703125" style="2" customWidth="1"/>
    <col min="14867" max="14867" width="12.28515625" style="2" customWidth="1"/>
    <col min="14868" max="14868" width="3.7109375" style="2" customWidth="1"/>
    <col min="14869" max="14869" width="11.7109375" style="2" customWidth="1"/>
    <col min="14870" max="14870" width="9.140625" style="2" customWidth="1"/>
    <col min="14871" max="14871" width="8.85546875" style="2" customWidth="1"/>
    <col min="14872" max="14872" width="8.5703125" style="2" customWidth="1"/>
    <col min="14873" max="15105" width="18.28515625" style="2"/>
    <col min="15106" max="15106" width="5.28515625" style="2" customWidth="1"/>
    <col min="15107" max="15107" width="16.7109375" style="2" customWidth="1"/>
    <col min="15108" max="15108" width="8.42578125" style="2" customWidth="1"/>
    <col min="15109" max="15109" width="12.85546875" style="2" customWidth="1"/>
    <col min="15110" max="15110" width="11.28515625" style="2" customWidth="1"/>
    <col min="15111" max="15111" width="11" style="2" customWidth="1"/>
    <col min="15112" max="15112" width="8.42578125" style="2" customWidth="1"/>
    <col min="15113" max="15113" width="8.85546875" style="2" customWidth="1"/>
    <col min="15114" max="15114" width="7.140625" style="2" customWidth="1"/>
    <col min="15115" max="15115" width="5.7109375" style="2" customWidth="1"/>
    <col min="15116" max="15116" width="4" style="2" customWidth="1"/>
    <col min="15117" max="15117" width="7.7109375" style="2" customWidth="1"/>
    <col min="15118" max="15118" width="8.140625" style="2" customWidth="1"/>
    <col min="15119" max="15119" width="10.42578125" style="2" customWidth="1"/>
    <col min="15120" max="15120" width="12.140625" style="2" customWidth="1"/>
    <col min="15121" max="15121" width="14.42578125" style="2" customWidth="1"/>
    <col min="15122" max="15122" width="28.5703125" style="2" customWidth="1"/>
    <col min="15123" max="15123" width="12.28515625" style="2" customWidth="1"/>
    <col min="15124" max="15124" width="3.7109375" style="2" customWidth="1"/>
    <col min="15125" max="15125" width="11.7109375" style="2" customWidth="1"/>
    <col min="15126" max="15126" width="9.140625" style="2" customWidth="1"/>
    <col min="15127" max="15127" width="8.85546875" style="2" customWidth="1"/>
    <col min="15128" max="15128" width="8.5703125" style="2" customWidth="1"/>
    <col min="15129" max="15361" width="18.28515625" style="2"/>
    <col min="15362" max="15362" width="5.28515625" style="2" customWidth="1"/>
    <col min="15363" max="15363" width="16.7109375" style="2" customWidth="1"/>
    <col min="15364" max="15364" width="8.42578125" style="2" customWidth="1"/>
    <col min="15365" max="15365" width="12.85546875" style="2" customWidth="1"/>
    <col min="15366" max="15366" width="11.28515625" style="2" customWidth="1"/>
    <col min="15367" max="15367" width="11" style="2" customWidth="1"/>
    <col min="15368" max="15368" width="8.42578125" style="2" customWidth="1"/>
    <col min="15369" max="15369" width="8.85546875" style="2" customWidth="1"/>
    <col min="15370" max="15370" width="7.140625" style="2" customWidth="1"/>
    <col min="15371" max="15371" width="5.7109375" style="2" customWidth="1"/>
    <col min="15372" max="15372" width="4" style="2" customWidth="1"/>
    <col min="15373" max="15373" width="7.7109375" style="2" customWidth="1"/>
    <col min="15374" max="15374" width="8.140625" style="2" customWidth="1"/>
    <col min="15375" max="15375" width="10.42578125" style="2" customWidth="1"/>
    <col min="15376" max="15376" width="12.140625" style="2" customWidth="1"/>
    <col min="15377" max="15377" width="14.42578125" style="2" customWidth="1"/>
    <col min="15378" max="15378" width="28.5703125" style="2" customWidth="1"/>
    <col min="15379" max="15379" width="12.28515625" style="2" customWidth="1"/>
    <col min="15380" max="15380" width="3.7109375" style="2" customWidth="1"/>
    <col min="15381" max="15381" width="11.7109375" style="2" customWidth="1"/>
    <col min="15382" max="15382" width="9.140625" style="2" customWidth="1"/>
    <col min="15383" max="15383" width="8.85546875" style="2" customWidth="1"/>
    <col min="15384" max="15384" width="8.5703125" style="2" customWidth="1"/>
    <col min="15385" max="15617" width="18.28515625" style="2"/>
    <col min="15618" max="15618" width="5.28515625" style="2" customWidth="1"/>
    <col min="15619" max="15619" width="16.7109375" style="2" customWidth="1"/>
    <col min="15620" max="15620" width="8.42578125" style="2" customWidth="1"/>
    <col min="15621" max="15621" width="12.85546875" style="2" customWidth="1"/>
    <col min="15622" max="15622" width="11.28515625" style="2" customWidth="1"/>
    <col min="15623" max="15623" width="11" style="2" customWidth="1"/>
    <col min="15624" max="15624" width="8.42578125" style="2" customWidth="1"/>
    <col min="15625" max="15625" width="8.85546875" style="2" customWidth="1"/>
    <col min="15626" max="15626" width="7.140625" style="2" customWidth="1"/>
    <col min="15627" max="15627" width="5.7109375" style="2" customWidth="1"/>
    <col min="15628" max="15628" width="4" style="2" customWidth="1"/>
    <col min="15629" max="15629" width="7.7109375" style="2" customWidth="1"/>
    <col min="15630" max="15630" width="8.140625" style="2" customWidth="1"/>
    <col min="15631" max="15631" width="10.42578125" style="2" customWidth="1"/>
    <col min="15632" max="15632" width="12.140625" style="2" customWidth="1"/>
    <col min="15633" max="15633" width="14.42578125" style="2" customWidth="1"/>
    <col min="15634" max="15634" width="28.5703125" style="2" customWidth="1"/>
    <col min="15635" max="15635" width="12.28515625" style="2" customWidth="1"/>
    <col min="15636" max="15636" width="3.7109375" style="2" customWidth="1"/>
    <col min="15637" max="15637" width="11.7109375" style="2" customWidth="1"/>
    <col min="15638" max="15638" width="9.140625" style="2" customWidth="1"/>
    <col min="15639" max="15639" width="8.85546875" style="2" customWidth="1"/>
    <col min="15640" max="15640" width="8.5703125" style="2" customWidth="1"/>
    <col min="15641" max="15873" width="18.28515625" style="2"/>
    <col min="15874" max="15874" width="5.28515625" style="2" customWidth="1"/>
    <col min="15875" max="15875" width="16.7109375" style="2" customWidth="1"/>
    <col min="15876" max="15876" width="8.42578125" style="2" customWidth="1"/>
    <col min="15877" max="15877" width="12.85546875" style="2" customWidth="1"/>
    <col min="15878" max="15878" width="11.28515625" style="2" customWidth="1"/>
    <col min="15879" max="15879" width="11" style="2" customWidth="1"/>
    <col min="15880" max="15880" width="8.42578125" style="2" customWidth="1"/>
    <col min="15881" max="15881" width="8.85546875" style="2" customWidth="1"/>
    <col min="15882" max="15882" width="7.140625" style="2" customWidth="1"/>
    <col min="15883" max="15883" width="5.7109375" style="2" customWidth="1"/>
    <col min="15884" max="15884" width="4" style="2" customWidth="1"/>
    <col min="15885" max="15885" width="7.7109375" style="2" customWidth="1"/>
    <col min="15886" max="15886" width="8.140625" style="2" customWidth="1"/>
    <col min="15887" max="15887" width="10.42578125" style="2" customWidth="1"/>
    <col min="15888" max="15888" width="12.140625" style="2" customWidth="1"/>
    <col min="15889" max="15889" width="14.42578125" style="2" customWidth="1"/>
    <col min="15890" max="15890" width="28.5703125" style="2" customWidth="1"/>
    <col min="15891" max="15891" width="12.28515625" style="2" customWidth="1"/>
    <col min="15892" max="15892" width="3.7109375" style="2" customWidth="1"/>
    <col min="15893" max="15893" width="11.7109375" style="2" customWidth="1"/>
    <col min="15894" max="15894" width="9.140625" style="2" customWidth="1"/>
    <col min="15895" max="15895" width="8.85546875" style="2" customWidth="1"/>
    <col min="15896" max="15896" width="8.5703125" style="2" customWidth="1"/>
    <col min="15897" max="16129" width="18.28515625" style="2"/>
    <col min="16130" max="16130" width="5.28515625" style="2" customWidth="1"/>
    <col min="16131" max="16131" width="16.7109375" style="2" customWidth="1"/>
    <col min="16132" max="16132" width="8.42578125" style="2" customWidth="1"/>
    <col min="16133" max="16133" width="12.85546875" style="2" customWidth="1"/>
    <col min="16134" max="16134" width="11.28515625" style="2" customWidth="1"/>
    <col min="16135" max="16135" width="11" style="2" customWidth="1"/>
    <col min="16136" max="16136" width="8.42578125" style="2" customWidth="1"/>
    <col min="16137" max="16137" width="8.85546875" style="2" customWidth="1"/>
    <col min="16138" max="16138" width="7.140625" style="2" customWidth="1"/>
    <col min="16139" max="16139" width="5.7109375" style="2" customWidth="1"/>
    <col min="16140" max="16140" width="4" style="2" customWidth="1"/>
    <col min="16141" max="16141" width="7.7109375" style="2" customWidth="1"/>
    <col min="16142" max="16142" width="8.140625" style="2" customWidth="1"/>
    <col min="16143" max="16143" width="10.42578125" style="2" customWidth="1"/>
    <col min="16144" max="16144" width="12.140625" style="2" customWidth="1"/>
    <col min="16145" max="16145" width="14.42578125" style="2" customWidth="1"/>
    <col min="16146" max="16146" width="28.5703125" style="2" customWidth="1"/>
    <col min="16147" max="16147" width="12.28515625" style="2" customWidth="1"/>
    <col min="16148" max="16148" width="3.7109375" style="2" customWidth="1"/>
    <col min="16149" max="16149" width="11.7109375" style="2" customWidth="1"/>
    <col min="16150" max="16150" width="9.140625" style="2" customWidth="1"/>
    <col min="16151" max="16151" width="8.85546875" style="2" customWidth="1"/>
    <col min="16152" max="16152" width="8.5703125" style="2" customWidth="1"/>
    <col min="16153" max="16384" width="18.28515625" style="2"/>
  </cols>
  <sheetData>
    <row r="1" spans="1:24" ht="70.900000000000006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 ht="21" customHeight="1" thickBot="1" x14ac:dyDescent="0.25">
      <c r="A2" s="3" t="s">
        <v>1207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  <c r="U2" s="6"/>
      <c r="V2" s="6"/>
      <c r="W2" s="6"/>
      <c r="X2" s="6"/>
    </row>
    <row r="3" spans="1:24" s="10" customFormat="1" ht="31.9" customHeight="1" thickBot="1" x14ac:dyDescent="0.3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9" t="s">
        <v>18</v>
      </c>
      <c r="U3" s="11" t="s">
        <v>19</v>
      </c>
      <c r="V3" s="12" t="s">
        <v>20</v>
      </c>
      <c r="W3" s="12" t="s">
        <v>21</v>
      </c>
      <c r="X3" s="13" t="s">
        <v>22</v>
      </c>
    </row>
    <row r="4" spans="1:24" ht="13.9" customHeight="1" thickBot="1" x14ac:dyDescent="0.25">
      <c r="A4" s="14">
        <v>69</v>
      </c>
      <c r="B4" s="15" t="s">
        <v>23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6"/>
      <c r="U4" s="17"/>
      <c r="V4" s="18"/>
      <c r="W4" s="18"/>
      <c r="X4" s="19"/>
    </row>
    <row r="5" spans="1:24" ht="33.75" x14ac:dyDescent="0.2">
      <c r="A5" s="20">
        <v>1</v>
      </c>
      <c r="B5" s="21" t="s">
        <v>24</v>
      </c>
      <c r="C5" s="21" t="s">
        <v>25</v>
      </c>
      <c r="D5" s="21" t="s">
        <v>26</v>
      </c>
      <c r="E5" s="21" t="s">
        <v>27</v>
      </c>
      <c r="F5" s="21" t="s">
        <v>28</v>
      </c>
      <c r="G5" s="22">
        <v>961</v>
      </c>
      <c r="H5" s="23">
        <v>8</v>
      </c>
      <c r="I5" s="24">
        <v>156</v>
      </c>
      <c r="J5" s="23">
        <v>175</v>
      </c>
      <c r="K5" s="21" t="s">
        <v>29</v>
      </c>
      <c r="L5" s="21" t="s">
        <v>30</v>
      </c>
      <c r="M5" s="21" t="s">
        <v>31</v>
      </c>
      <c r="N5" s="21" t="s">
        <v>32</v>
      </c>
      <c r="O5" s="25" t="s">
        <v>33</v>
      </c>
      <c r="P5" s="21" t="s">
        <v>34</v>
      </c>
      <c r="Q5" s="26" t="s">
        <v>35</v>
      </c>
      <c r="R5" s="27" t="s">
        <v>36</v>
      </c>
      <c r="S5" s="28">
        <f>I5+I6</f>
        <v>178</v>
      </c>
      <c r="U5" s="21" t="s">
        <v>37</v>
      </c>
      <c r="V5" s="21" t="s">
        <v>34</v>
      </c>
      <c r="W5" s="21" t="s">
        <v>28</v>
      </c>
      <c r="X5" s="22">
        <v>961</v>
      </c>
    </row>
    <row r="6" spans="1:24" ht="45" x14ac:dyDescent="0.2">
      <c r="A6" s="20">
        <f>+A5+1</f>
        <v>2</v>
      </c>
      <c r="B6" s="29" t="s">
        <v>38</v>
      </c>
      <c r="C6" s="29" t="s">
        <v>25</v>
      </c>
      <c r="D6" s="29" t="s">
        <v>39</v>
      </c>
      <c r="E6" s="29" t="s">
        <v>34</v>
      </c>
      <c r="F6" s="29" t="s">
        <v>28</v>
      </c>
      <c r="G6" s="30">
        <v>961</v>
      </c>
      <c r="H6" s="31">
        <v>2</v>
      </c>
      <c r="I6" s="32">
        <v>22</v>
      </c>
      <c r="J6" s="31">
        <v>14</v>
      </c>
      <c r="K6" s="29" t="s">
        <v>40</v>
      </c>
      <c r="L6" s="29" t="s">
        <v>41</v>
      </c>
      <c r="M6" s="29" t="s">
        <v>42</v>
      </c>
      <c r="N6" s="29" t="s">
        <v>43</v>
      </c>
      <c r="O6" s="33">
        <v>7873004000</v>
      </c>
      <c r="P6" s="33">
        <v>7873004001</v>
      </c>
      <c r="Q6" s="34" t="s">
        <v>44</v>
      </c>
      <c r="R6" s="35" t="s">
        <v>45</v>
      </c>
      <c r="S6" s="36"/>
      <c r="U6" s="29" t="s">
        <v>39</v>
      </c>
      <c r="V6" s="29" t="s">
        <v>46</v>
      </c>
      <c r="W6" s="29" t="s">
        <v>28</v>
      </c>
      <c r="X6" s="30">
        <v>961</v>
      </c>
    </row>
    <row r="7" spans="1:24" ht="33.75" x14ac:dyDescent="0.2">
      <c r="A7" s="37">
        <f t="shared" ref="A7:A54" si="0">+A6+1</f>
        <v>3</v>
      </c>
      <c r="B7" s="38" t="s">
        <v>47</v>
      </c>
      <c r="C7" s="38" t="s">
        <v>25</v>
      </c>
      <c r="D7" s="38" t="s">
        <v>48</v>
      </c>
      <c r="E7" s="38" t="s">
        <v>49</v>
      </c>
      <c r="F7" s="38" t="s">
        <v>50</v>
      </c>
      <c r="G7" s="39">
        <v>726</v>
      </c>
      <c r="H7" s="40">
        <v>7</v>
      </c>
      <c r="I7" s="24">
        <v>126</v>
      </c>
      <c r="J7" s="40">
        <v>187</v>
      </c>
      <c r="K7" s="38" t="s">
        <v>51</v>
      </c>
      <c r="L7" s="38" t="s">
        <v>52</v>
      </c>
      <c r="M7" s="38" t="s">
        <v>53</v>
      </c>
      <c r="N7" s="38" t="s">
        <v>54</v>
      </c>
      <c r="O7" s="41">
        <v>7876531111</v>
      </c>
      <c r="P7" s="41">
        <v>7876531700</v>
      </c>
      <c r="Q7" s="42" t="s">
        <v>55</v>
      </c>
      <c r="R7" s="43" t="s">
        <v>56</v>
      </c>
      <c r="S7" s="44">
        <f>I7</f>
        <v>126</v>
      </c>
      <c r="U7" s="38" t="s">
        <v>57</v>
      </c>
      <c r="V7" s="38" t="s">
        <v>34</v>
      </c>
      <c r="W7" s="38" t="s">
        <v>50</v>
      </c>
      <c r="X7" s="39">
        <v>726</v>
      </c>
    </row>
    <row r="8" spans="1:24" ht="15" x14ac:dyDescent="0.2">
      <c r="A8" s="37">
        <f>+A7+1</f>
        <v>4</v>
      </c>
      <c r="B8" s="38" t="s">
        <v>58</v>
      </c>
      <c r="C8" s="38" t="s">
        <v>25</v>
      </c>
      <c r="D8" s="38" t="s">
        <v>59</v>
      </c>
      <c r="E8" s="38" t="s">
        <v>60</v>
      </c>
      <c r="F8" s="38" t="s">
        <v>61</v>
      </c>
      <c r="G8" s="39">
        <v>646</v>
      </c>
      <c r="H8" s="40">
        <v>1</v>
      </c>
      <c r="I8" s="24">
        <v>15</v>
      </c>
      <c r="J8" s="40">
        <v>4</v>
      </c>
      <c r="K8" s="38" t="s">
        <v>62</v>
      </c>
      <c r="L8" s="38" t="s">
        <v>63</v>
      </c>
      <c r="M8" s="38" t="s">
        <v>64</v>
      </c>
      <c r="N8" s="38" t="s">
        <v>43</v>
      </c>
      <c r="O8" s="41" t="s">
        <v>65</v>
      </c>
      <c r="P8" s="41" t="s">
        <v>34</v>
      </c>
      <c r="Q8" s="42" t="s">
        <v>66</v>
      </c>
      <c r="R8" s="45" t="s">
        <v>67</v>
      </c>
      <c r="S8" s="46"/>
      <c r="U8" s="38"/>
      <c r="V8" s="38"/>
      <c r="W8" s="38"/>
      <c r="X8" s="39"/>
    </row>
    <row r="9" spans="1:24" ht="22.5" x14ac:dyDescent="0.2">
      <c r="A9" s="37">
        <f t="shared" ref="A9:A16" si="1">+A8+1</f>
        <v>5</v>
      </c>
      <c r="B9" s="29" t="s">
        <v>68</v>
      </c>
      <c r="C9" s="29" t="s">
        <v>69</v>
      </c>
      <c r="D9" s="29" t="s">
        <v>70</v>
      </c>
      <c r="E9" s="29" t="s">
        <v>34</v>
      </c>
      <c r="F9" s="29" t="s">
        <v>61</v>
      </c>
      <c r="G9" s="30">
        <v>979</v>
      </c>
      <c r="H9" s="31">
        <v>5</v>
      </c>
      <c r="I9" s="47">
        <v>283</v>
      </c>
      <c r="J9" s="31">
        <v>70</v>
      </c>
      <c r="K9" s="29" t="s">
        <v>40</v>
      </c>
      <c r="L9" s="29" t="s">
        <v>71</v>
      </c>
      <c r="M9" s="29" t="s">
        <v>72</v>
      </c>
      <c r="N9" s="29" t="s">
        <v>73</v>
      </c>
      <c r="O9" s="33">
        <v>7877915151</v>
      </c>
      <c r="P9" s="33" t="s">
        <v>34</v>
      </c>
      <c r="Q9" s="34" t="s">
        <v>74</v>
      </c>
      <c r="R9" s="48" t="s">
        <v>75</v>
      </c>
      <c r="S9" s="49" t="e">
        <f>+I9+I10+I11+I12+I13+I14+#REF!+I15+I16+I17+I18+I19+I20+I21+I225</f>
        <v>#REF!</v>
      </c>
      <c r="T9" s="50"/>
      <c r="U9" s="29" t="s">
        <v>70</v>
      </c>
      <c r="V9" s="29" t="s">
        <v>34</v>
      </c>
      <c r="W9" s="29" t="s">
        <v>61</v>
      </c>
      <c r="X9" s="30">
        <v>979</v>
      </c>
    </row>
    <row r="10" spans="1:24" ht="22.5" x14ac:dyDescent="0.2">
      <c r="A10" s="37">
        <f t="shared" si="1"/>
        <v>6</v>
      </c>
      <c r="B10" s="29" t="s">
        <v>76</v>
      </c>
      <c r="C10" s="29" t="s">
        <v>77</v>
      </c>
      <c r="D10" s="29" t="s">
        <v>78</v>
      </c>
      <c r="E10" s="29" t="s">
        <v>34</v>
      </c>
      <c r="F10" s="29" t="s">
        <v>61</v>
      </c>
      <c r="G10" s="30">
        <v>979</v>
      </c>
      <c r="H10" s="31">
        <v>1</v>
      </c>
      <c r="I10" s="32">
        <v>12</v>
      </c>
      <c r="J10" s="31">
        <v>17</v>
      </c>
      <c r="K10" s="29" t="s">
        <v>40</v>
      </c>
      <c r="L10" s="29" t="s">
        <v>79</v>
      </c>
      <c r="M10" s="29" t="s">
        <v>80</v>
      </c>
      <c r="N10" s="29" t="s">
        <v>43</v>
      </c>
      <c r="O10" s="33">
        <v>7877288400</v>
      </c>
      <c r="P10" s="33">
        <v>7872682411</v>
      </c>
      <c r="Q10" s="34" t="s">
        <v>81</v>
      </c>
      <c r="R10" s="35" t="s">
        <v>82</v>
      </c>
      <c r="S10" s="51"/>
      <c r="T10" s="50"/>
      <c r="U10" s="29" t="s">
        <v>83</v>
      </c>
      <c r="V10" s="29" t="s">
        <v>34</v>
      </c>
      <c r="W10" s="29" t="s">
        <v>84</v>
      </c>
      <c r="X10" s="30">
        <v>9401206</v>
      </c>
    </row>
    <row r="11" spans="1:24" ht="15" x14ac:dyDescent="0.2">
      <c r="A11" s="37">
        <f t="shared" si="1"/>
        <v>7</v>
      </c>
      <c r="B11" s="52" t="s">
        <v>85</v>
      </c>
      <c r="C11" s="52" t="s">
        <v>25</v>
      </c>
      <c r="D11" s="52" t="s">
        <v>86</v>
      </c>
      <c r="E11" s="52" t="s">
        <v>87</v>
      </c>
      <c r="F11" s="52" t="s">
        <v>61</v>
      </c>
      <c r="G11" s="53">
        <v>979</v>
      </c>
      <c r="H11" s="54">
        <v>3</v>
      </c>
      <c r="I11" s="32">
        <v>68</v>
      </c>
      <c r="J11" s="54">
        <v>21</v>
      </c>
      <c r="K11" s="52" t="s">
        <v>40</v>
      </c>
      <c r="L11" s="52" t="s">
        <v>88</v>
      </c>
      <c r="M11" s="52" t="s">
        <v>89</v>
      </c>
      <c r="N11" s="52" t="s">
        <v>43</v>
      </c>
      <c r="O11" s="55">
        <v>7877916868</v>
      </c>
      <c r="P11" s="55">
        <v>7877911672</v>
      </c>
      <c r="Q11" s="42" t="s">
        <v>90</v>
      </c>
      <c r="R11" s="56" t="s">
        <v>91</v>
      </c>
      <c r="S11" s="51"/>
      <c r="U11" s="52" t="s">
        <v>86</v>
      </c>
      <c r="V11" s="52" t="s">
        <v>87</v>
      </c>
      <c r="W11" s="52" t="s">
        <v>61</v>
      </c>
      <c r="X11" s="53">
        <v>979</v>
      </c>
    </row>
    <row r="12" spans="1:24" ht="22.5" x14ac:dyDescent="0.2">
      <c r="A12" s="37">
        <f t="shared" si="1"/>
        <v>8</v>
      </c>
      <c r="B12" s="29" t="s">
        <v>92</v>
      </c>
      <c r="C12" s="29" t="s">
        <v>25</v>
      </c>
      <c r="D12" s="29" t="s">
        <v>93</v>
      </c>
      <c r="E12" s="29" t="s">
        <v>94</v>
      </c>
      <c r="F12" s="29" t="s">
        <v>61</v>
      </c>
      <c r="G12" s="30">
        <v>9148053</v>
      </c>
      <c r="H12" s="31">
        <v>21</v>
      </c>
      <c r="I12" s="32">
        <v>260</v>
      </c>
      <c r="J12" s="31">
        <v>296</v>
      </c>
      <c r="K12" s="29" t="s">
        <v>40</v>
      </c>
      <c r="L12" s="29" t="s">
        <v>95</v>
      </c>
      <c r="M12" s="29" t="s">
        <v>96</v>
      </c>
      <c r="N12" s="29" t="s">
        <v>54</v>
      </c>
      <c r="O12" s="33">
        <v>7877910404</v>
      </c>
      <c r="P12" s="33">
        <v>7877911460</v>
      </c>
      <c r="Q12" s="34" t="s">
        <v>97</v>
      </c>
      <c r="R12" s="35" t="s">
        <v>98</v>
      </c>
      <c r="S12" s="51"/>
      <c r="T12" s="50"/>
      <c r="U12" s="29" t="s">
        <v>99</v>
      </c>
      <c r="V12" s="29" t="s">
        <v>34</v>
      </c>
      <c r="W12" s="29" t="s">
        <v>61</v>
      </c>
      <c r="X12" s="30">
        <v>9148053</v>
      </c>
    </row>
    <row r="13" spans="1:24" ht="33.75" x14ac:dyDescent="0.2">
      <c r="A13" s="37">
        <f t="shared" si="1"/>
        <v>9</v>
      </c>
      <c r="B13" s="29" t="s">
        <v>100</v>
      </c>
      <c r="C13" s="29" t="s">
        <v>25</v>
      </c>
      <c r="D13" s="29" t="s">
        <v>101</v>
      </c>
      <c r="E13" s="29" t="s">
        <v>34</v>
      </c>
      <c r="F13" s="29" t="s">
        <v>61</v>
      </c>
      <c r="G13" s="30">
        <v>979</v>
      </c>
      <c r="H13" s="31">
        <v>14</v>
      </c>
      <c r="I13" s="32">
        <v>310</v>
      </c>
      <c r="J13" s="31">
        <v>241</v>
      </c>
      <c r="K13" s="29" t="s">
        <v>102</v>
      </c>
      <c r="L13" s="29" t="s">
        <v>103</v>
      </c>
      <c r="M13" s="29" t="s">
        <v>104</v>
      </c>
      <c r="N13" s="29" t="s">
        <v>73</v>
      </c>
      <c r="O13" s="33">
        <v>7877910505</v>
      </c>
      <c r="P13" s="33">
        <v>7877917776</v>
      </c>
      <c r="Q13" s="34" t="s">
        <v>105</v>
      </c>
      <c r="R13" s="35" t="s">
        <v>106</v>
      </c>
      <c r="S13" s="51"/>
      <c r="T13" s="50"/>
      <c r="U13" s="29" t="s">
        <v>101</v>
      </c>
      <c r="V13" s="29" t="s">
        <v>34</v>
      </c>
      <c r="W13" s="29" t="s">
        <v>61</v>
      </c>
      <c r="X13" s="30">
        <v>979</v>
      </c>
    </row>
    <row r="14" spans="1:24" ht="22.5" x14ac:dyDescent="0.2">
      <c r="A14" s="37">
        <f t="shared" si="1"/>
        <v>10</v>
      </c>
      <c r="B14" s="29" t="s">
        <v>107</v>
      </c>
      <c r="C14" s="29" t="s">
        <v>25</v>
      </c>
      <c r="D14" s="29" t="s">
        <v>108</v>
      </c>
      <c r="E14" s="29" t="s">
        <v>34</v>
      </c>
      <c r="F14" s="29" t="s">
        <v>61</v>
      </c>
      <c r="G14" s="30">
        <v>979</v>
      </c>
      <c r="H14" s="31">
        <v>10</v>
      </c>
      <c r="I14" s="32">
        <v>201</v>
      </c>
      <c r="J14" s="31">
        <v>66</v>
      </c>
      <c r="K14" s="29" t="s">
        <v>109</v>
      </c>
      <c r="L14" s="29" t="s">
        <v>110</v>
      </c>
      <c r="M14" s="29" t="s">
        <v>111</v>
      </c>
      <c r="N14" s="29" t="s">
        <v>112</v>
      </c>
      <c r="O14" s="33">
        <v>7877918777</v>
      </c>
      <c r="P14" s="33">
        <v>7877918757</v>
      </c>
      <c r="Q14" s="57"/>
      <c r="R14" s="35" t="s">
        <v>113</v>
      </c>
      <c r="S14" s="51"/>
      <c r="T14" s="50"/>
      <c r="U14" s="29" t="s">
        <v>108</v>
      </c>
      <c r="V14" s="29" t="s">
        <v>34</v>
      </c>
      <c r="W14" s="29" t="s">
        <v>61</v>
      </c>
      <c r="X14" s="30">
        <v>979</v>
      </c>
    </row>
    <row r="15" spans="1:24" ht="33.75" x14ac:dyDescent="0.2">
      <c r="A15" s="37">
        <f t="shared" si="1"/>
        <v>11</v>
      </c>
      <c r="B15" s="29" t="s">
        <v>114</v>
      </c>
      <c r="C15" s="29" t="s">
        <v>25</v>
      </c>
      <c r="D15" s="29" t="s">
        <v>115</v>
      </c>
      <c r="E15" s="29" t="s">
        <v>116</v>
      </c>
      <c r="F15" s="29" t="s">
        <v>61</v>
      </c>
      <c r="G15" s="30">
        <v>937</v>
      </c>
      <c r="H15" s="31">
        <v>7</v>
      </c>
      <c r="I15" s="32">
        <v>125</v>
      </c>
      <c r="J15" s="31">
        <v>61</v>
      </c>
      <c r="K15" s="29" t="s">
        <v>40</v>
      </c>
      <c r="L15" s="29" t="s">
        <v>117</v>
      </c>
      <c r="M15" s="29" t="s">
        <v>118</v>
      </c>
      <c r="N15" s="29" t="s">
        <v>119</v>
      </c>
      <c r="O15" s="33">
        <v>7877916000</v>
      </c>
      <c r="P15" s="33">
        <v>7877911248</v>
      </c>
      <c r="Q15" s="34" t="s">
        <v>120</v>
      </c>
      <c r="R15" s="35" t="s">
        <v>121</v>
      </c>
      <c r="S15" s="51"/>
      <c r="T15" s="50"/>
      <c r="U15" s="29" t="s">
        <v>122</v>
      </c>
      <c r="V15" s="29" t="s">
        <v>34</v>
      </c>
      <c r="W15" s="29" t="s">
        <v>84</v>
      </c>
      <c r="X15" s="30">
        <v>9371087</v>
      </c>
    </row>
    <row r="16" spans="1:24" ht="22.5" x14ac:dyDescent="0.2">
      <c r="A16" s="37">
        <f t="shared" si="1"/>
        <v>12</v>
      </c>
      <c r="B16" s="29" t="s">
        <v>123</v>
      </c>
      <c r="C16" s="29" t="s">
        <v>25</v>
      </c>
      <c r="D16" s="29" t="s">
        <v>124</v>
      </c>
      <c r="E16" s="29" t="s">
        <v>87</v>
      </c>
      <c r="F16" s="29" t="s">
        <v>61</v>
      </c>
      <c r="G16" s="30">
        <v>979</v>
      </c>
      <c r="H16" s="31">
        <v>6</v>
      </c>
      <c r="I16" s="32">
        <v>80</v>
      </c>
      <c r="J16" s="31">
        <v>73</v>
      </c>
      <c r="K16" s="29" t="s">
        <v>109</v>
      </c>
      <c r="L16" s="29" t="s">
        <v>125</v>
      </c>
      <c r="M16" s="29" t="s">
        <v>126</v>
      </c>
      <c r="N16" s="29" t="s">
        <v>54</v>
      </c>
      <c r="O16" s="33">
        <v>7877283666</v>
      </c>
      <c r="P16" s="33">
        <v>7877283610</v>
      </c>
      <c r="Q16" s="34" t="s">
        <v>127</v>
      </c>
      <c r="R16" s="35" t="s">
        <v>128</v>
      </c>
      <c r="S16" s="51"/>
      <c r="T16" s="50"/>
      <c r="U16" s="29" t="s">
        <v>129</v>
      </c>
      <c r="V16" s="29" t="s">
        <v>87</v>
      </c>
      <c r="W16" s="29" t="s">
        <v>61</v>
      </c>
      <c r="X16" s="30">
        <v>979</v>
      </c>
    </row>
    <row r="17" spans="1:24" ht="33.75" x14ac:dyDescent="0.2">
      <c r="A17" s="58">
        <f t="shared" si="0"/>
        <v>13</v>
      </c>
      <c r="B17" s="59" t="s">
        <v>130</v>
      </c>
      <c r="C17" s="59" t="s">
        <v>25</v>
      </c>
      <c r="D17" s="59" t="s">
        <v>131</v>
      </c>
      <c r="E17" s="59" t="s">
        <v>87</v>
      </c>
      <c r="F17" s="59" t="s">
        <v>61</v>
      </c>
      <c r="G17" s="60">
        <v>979</v>
      </c>
      <c r="H17" s="61">
        <v>6</v>
      </c>
      <c r="I17" s="62">
        <v>416</v>
      </c>
      <c r="J17" s="61">
        <v>915</v>
      </c>
      <c r="K17" s="59" t="s">
        <v>132</v>
      </c>
      <c r="L17" s="59" t="s">
        <v>133</v>
      </c>
      <c r="M17" s="59" t="s">
        <v>134</v>
      </c>
      <c r="N17" s="59" t="s">
        <v>73</v>
      </c>
      <c r="O17" s="63">
        <v>7872531700</v>
      </c>
      <c r="P17" s="63">
        <v>7872530700</v>
      </c>
      <c r="Q17" s="64" t="s">
        <v>135</v>
      </c>
      <c r="R17" s="65" t="s">
        <v>136</v>
      </c>
      <c r="S17" s="51"/>
      <c r="T17" s="50"/>
      <c r="U17" s="59" t="s">
        <v>131</v>
      </c>
      <c r="V17" s="59" t="s">
        <v>87</v>
      </c>
      <c r="W17" s="59" t="s">
        <v>61</v>
      </c>
      <c r="X17" s="60">
        <v>979</v>
      </c>
    </row>
    <row r="18" spans="1:24" ht="22.5" x14ac:dyDescent="0.2">
      <c r="A18" s="20">
        <f t="shared" si="0"/>
        <v>14</v>
      </c>
      <c r="B18" s="29" t="s">
        <v>137</v>
      </c>
      <c r="C18" s="29" t="s">
        <v>25</v>
      </c>
      <c r="D18" s="29" t="s">
        <v>138</v>
      </c>
      <c r="E18" s="29" t="s">
        <v>139</v>
      </c>
      <c r="F18" s="29" t="s">
        <v>61</v>
      </c>
      <c r="G18" s="30">
        <v>979</v>
      </c>
      <c r="H18" s="31">
        <v>7</v>
      </c>
      <c r="I18" s="32">
        <v>109</v>
      </c>
      <c r="J18" s="31">
        <v>64</v>
      </c>
      <c r="K18" s="29" t="s">
        <v>62</v>
      </c>
      <c r="L18" s="29" t="s">
        <v>140</v>
      </c>
      <c r="M18" s="29" t="s">
        <v>141</v>
      </c>
      <c r="N18" s="29" t="s">
        <v>32</v>
      </c>
      <c r="O18" s="33">
        <v>7877281300</v>
      </c>
      <c r="P18" s="33">
        <v>7877277150</v>
      </c>
      <c r="Q18" s="34" t="s">
        <v>142</v>
      </c>
      <c r="R18" s="35" t="s">
        <v>143</v>
      </c>
      <c r="S18" s="51"/>
      <c r="T18" s="50"/>
      <c r="U18" s="29" t="s">
        <v>144</v>
      </c>
      <c r="V18" s="29" t="s">
        <v>145</v>
      </c>
      <c r="W18" s="29" t="s">
        <v>84</v>
      </c>
      <c r="X18" s="30">
        <v>9146007</v>
      </c>
    </row>
    <row r="19" spans="1:24" ht="22.5" x14ac:dyDescent="0.2">
      <c r="A19" s="20">
        <f t="shared" si="0"/>
        <v>15</v>
      </c>
      <c r="B19" s="29" t="s">
        <v>146</v>
      </c>
      <c r="C19" s="29" t="s">
        <v>25</v>
      </c>
      <c r="D19" s="29" t="s">
        <v>147</v>
      </c>
      <c r="E19" s="29" t="s">
        <v>148</v>
      </c>
      <c r="F19" s="29" t="s">
        <v>61</v>
      </c>
      <c r="G19" s="30">
        <v>979</v>
      </c>
      <c r="H19" s="31">
        <v>6</v>
      </c>
      <c r="I19" s="32">
        <v>222</v>
      </c>
      <c r="J19" s="31">
        <v>147</v>
      </c>
      <c r="K19" s="29" t="s">
        <v>109</v>
      </c>
      <c r="L19" s="29" t="s">
        <v>149</v>
      </c>
      <c r="M19" s="29" t="s">
        <v>150</v>
      </c>
      <c r="N19" s="29" t="s">
        <v>151</v>
      </c>
      <c r="O19" s="33">
        <v>7872539000</v>
      </c>
      <c r="P19" s="33">
        <v>7872539007</v>
      </c>
      <c r="Q19" s="34" t="s">
        <v>152</v>
      </c>
      <c r="R19" s="35" t="s">
        <v>153</v>
      </c>
      <c r="S19" s="51"/>
      <c r="T19" s="50"/>
      <c r="U19" s="29" t="s">
        <v>147</v>
      </c>
      <c r="V19" s="29" t="s">
        <v>34</v>
      </c>
      <c r="W19" s="29" t="s">
        <v>61</v>
      </c>
      <c r="X19" s="30">
        <v>979</v>
      </c>
    </row>
    <row r="20" spans="1:24" ht="15" x14ac:dyDescent="0.2">
      <c r="A20" s="20">
        <f t="shared" si="0"/>
        <v>16</v>
      </c>
      <c r="B20" s="29" t="s">
        <v>154</v>
      </c>
      <c r="C20" s="29" t="s">
        <v>25</v>
      </c>
      <c r="D20" s="29" t="s">
        <v>155</v>
      </c>
      <c r="E20" s="29" t="s">
        <v>87</v>
      </c>
      <c r="F20" s="29" t="s">
        <v>61</v>
      </c>
      <c r="G20" s="30">
        <v>979</v>
      </c>
      <c r="H20" s="31">
        <v>1</v>
      </c>
      <c r="I20" s="32">
        <v>24</v>
      </c>
      <c r="J20" s="31">
        <v>11</v>
      </c>
      <c r="K20" s="29" t="s">
        <v>40</v>
      </c>
      <c r="L20" s="29" t="s">
        <v>156</v>
      </c>
      <c r="M20" s="29" t="s">
        <v>157</v>
      </c>
      <c r="N20" s="29" t="s">
        <v>158</v>
      </c>
      <c r="O20" s="33">
        <v>7877912600</v>
      </c>
      <c r="P20" s="33">
        <v>7877915666</v>
      </c>
      <c r="Q20" s="34" t="s">
        <v>159</v>
      </c>
      <c r="R20" s="35" t="s">
        <v>160</v>
      </c>
      <c r="S20" s="51"/>
      <c r="T20" s="50"/>
      <c r="U20" s="29" t="s">
        <v>161</v>
      </c>
      <c r="V20" s="29" t="s">
        <v>0</v>
      </c>
      <c r="W20" s="29" t="s">
        <v>61</v>
      </c>
      <c r="X20" s="30">
        <v>984</v>
      </c>
    </row>
    <row r="21" spans="1:24" ht="22.5" x14ac:dyDescent="0.2">
      <c r="A21" s="20">
        <f t="shared" si="0"/>
        <v>17</v>
      </c>
      <c r="B21" s="29" t="s">
        <v>162</v>
      </c>
      <c r="C21" s="29" t="s">
        <v>77</v>
      </c>
      <c r="D21" s="29" t="s">
        <v>163</v>
      </c>
      <c r="E21" s="29" t="s">
        <v>164</v>
      </c>
      <c r="F21" s="29" t="s">
        <v>61</v>
      </c>
      <c r="G21" s="30">
        <v>979</v>
      </c>
      <c r="H21" s="31">
        <v>1</v>
      </c>
      <c r="I21" s="32">
        <v>12</v>
      </c>
      <c r="J21" s="31">
        <v>8</v>
      </c>
      <c r="K21" s="29" t="s">
        <v>40</v>
      </c>
      <c r="L21" s="29" t="s">
        <v>165</v>
      </c>
      <c r="M21" s="29" t="s">
        <v>166</v>
      </c>
      <c r="N21" s="29" t="s">
        <v>43</v>
      </c>
      <c r="O21" s="33">
        <v>7877279457</v>
      </c>
      <c r="P21" s="33" t="s">
        <v>34</v>
      </c>
      <c r="Q21" s="35" t="s">
        <v>167</v>
      </c>
      <c r="R21" s="35" t="s">
        <v>168</v>
      </c>
      <c r="S21" s="66"/>
      <c r="T21" s="50"/>
      <c r="U21" s="29" t="s">
        <v>169</v>
      </c>
      <c r="V21" s="29" t="s">
        <v>170</v>
      </c>
      <c r="W21" s="29" t="s">
        <v>61</v>
      </c>
      <c r="X21" s="30">
        <v>984</v>
      </c>
    </row>
    <row r="22" spans="1:24" ht="15" x14ac:dyDescent="0.2">
      <c r="A22" s="37">
        <f t="shared" si="0"/>
        <v>18</v>
      </c>
      <c r="B22" s="67" t="s">
        <v>171</v>
      </c>
      <c r="C22" s="67" t="s">
        <v>25</v>
      </c>
      <c r="D22" s="67" t="s">
        <v>172</v>
      </c>
      <c r="E22" s="67" t="s">
        <v>173</v>
      </c>
      <c r="F22" s="67" t="s">
        <v>84</v>
      </c>
      <c r="G22" s="68">
        <v>911</v>
      </c>
      <c r="H22" s="69">
        <v>1</v>
      </c>
      <c r="I22" s="32">
        <v>21</v>
      </c>
      <c r="J22" s="69">
        <v>60</v>
      </c>
      <c r="K22" s="67" t="s">
        <v>109</v>
      </c>
      <c r="L22" s="67" t="s">
        <v>174</v>
      </c>
      <c r="M22" s="67" t="s">
        <v>175</v>
      </c>
      <c r="N22" s="67" t="s">
        <v>176</v>
      </c>
      <c r="O22" s="70">
        <v>7877250668</v>
      </c>
      <c r="P22" s="70">
        <v>7877280671</v>
      </c>
      <c r="Q22" s="56" t="s">
        <v>177</v>
      </c>
      <c r="R22" s="71" t="s">
        <v>178</v>
      </c>
      <c r="S22" s="72">
        <f>SUM(I22:I73)</f>
        <v>5828</v>
      </c>
      <c r="T22" s="73"/>
      <c r="U22" s="67" t="s">
        <v>179</v>
      </c>
      <c r="V22" s="67" t="s">
        <v>173</v>
      </c>
      <c r="W22" s="67" t="s">
        <v>84</v>
      </c>
      <c r="X22" s="68">
        <v>911</v>
      </c>
    </row>
    <row r="23" spans="1:24" ht="15" x14ac:dyDescent="0.2">
      <c r="A23" s="20">
        <f t="shared" si="0"/>
        <v>19</v>
      </c>
      <c r="B23" s="29" t="s">
        <v>180</v>
      </c>
      <c r="C23" s="29" t="s">
        <v>25</v>
      </c>
      <c r="D23" s="29" t="s">
        <v>181</v>
      </c>
      <c r="E23" s="29" t="s">
        <v>182</v>
      </c>
      <c r="F23" s="29" t="s">
        <v>84</v>
      </c>
      <c r="G23" s="30">
        <v>9111244</v>
      </c>
      <c r="H23" s="31">
        <v>1</v>
      </c>
      <c r="I23" s="32">
        <v>23</v>
      </c>
      <c r="J23" s="31">
        <v>8</v>
      </c>
      <c r="K23" s="29" t="s">
        <v>109</v>
      </c>
      <c r="L23" s="29" t="s">
        <v>174</v>
      </c>
      <c r="M23" s="29" t="s">
        <v>175</v>
      </c>
      <c r="N23" s="29" t="s">
        <v>176</v>
      </c>
      <c r="O23" s="33">
        <v>7877274153</v>
      </c>
      <c r="P23" s="33">
        <v>7877280671</v>
      </c>
      <c r="Q23" s="74" t="s">
        <v>183</v>
      </c>
      <c r="R23" s="35" t="s">
        <v>184</v>
      </c>
      <c r="S23" s="75"/>
      <c r="T23" s="73"/>
      <c r="U23" s="67" t="s">
        <v>181</v>
      </c>
      <c r="V23" s="67" t="s">
        <v>182</v>
      </c>
      <c r="W23" s="67" t="s">
        <v>84</v>
      </c>
      <c r="X23" s="68">
        <v>9111244</v>
      </c>
    </row>
    <row r="24" spans="1:24" ht="33.75" x14ac:dyDescent="0.2">
      <c r="A24" s="20">
        <f t="shared" si="0"/>
        <v>20</v>
      </c>
      <c r="B24" s="29" t="s">
        <v>185</v>
      </c>
      <c r="C24" s="29" t="s">
        <v>25</v>
      </c>
      <c r="D24" s="29" t="s">
        <v>186</v>
      </c>
      <c r="E24" s="29" t="s">
        <v>34</v>
      </c>
      <c r="F24" s="29" t="s">
        <v>84</v>
      </c>
      <c r="G24" s="30">
        <v>907</v>
      </c>
      <c r="H24" s="31">
        <v>6</v>
      </c>
      <c r="I24" s="32">
        <v>181</v>
      </c>
      <c r="J24" s="31">
        <v>52</v>
      </c>
      <c r="K24" s="29" t="s">
        <v>40</v>
      </c>
      <c r="L24" s="29" t="s">
        <v>187</v>
      </c>
      <c r="M24" s="29" t="s">
        <v>188</v>
      </c>
      <c r="N24" s="29" t="s">
        <v>54</v>
      </c>
      <c r="O24" s="33">
        <v>7877219500</v>
      </c>
      <c r="P24" s="33">
        <v>7877258054</v>
      </c>
      <c r="Q24" s="74" t="s">
        <v>189</v>
      </c>
      <c r="R24" s="48" t="s">
        <v>190</v>
      </c>
      <c r="S24" s="75"/>
      <c r="T24" s="73"/>
      <c r="U24" s="67" t="s">
        <v>191</v>
      </c>
      <c r="V24" s="67" t="s">
        <v>0</v>
      </c>
      <c r="W24" s="67" t="s">
        <v>84</v>
      </c>
      <c r="X24" s="68">
        <v>9086786</v>
      </c>
    </row>
    <row r="25" spans="1:24" ht="22.5" x14ac:dyDescent="0.2">
      <c r="A25" s="76">
        <f t="shared" si="0"/>
        <v>21</v>
      </c>
      <c r="B25" s="52" t="s">
        <v>192</v>
      </c>
      <c r="C25" s="52" t="s">
        <v>25</v>
      </c>
      <c r="D25" s="52" t="s">
        <v>193</v>
      </c>
      <c r="E25" s="52" t="s">
        <v>194</v>
      </c>
      <c r="F25" s="52" t="s">
        <v>84</v>
      </c>
      <c r="G25" s="53">
        <v>9021872</v>
      </c>
      <c r="H25" s="54">
        <v>12</v>
      </c>
      <c r="I25" s="32">
        <v>652</v>
      </c>
      <c r="J25" s="54">
        <v>598</v>
      </c>
      <c r="K25" s="52" t="s">
        <v>40</v>
      </c>
      <c r="L25" s="52" t="s">
        <v>195</v>
      </c>
      <c r="M25" s="52" t="s">
        <v>196</v>
      </c>
      <c r="N25" s="52" t="s">
        <v>54</v>
      </c>
      <c r="O25" s="55">
        <v>7877210303</v>
      </c>
      <c r="P25" s="55">
        <v>7877222910</v>
      </c>
      <c r="Q25" s="77" t="s">
        <v>197</v>
      </c>
      <c r="R25" s="56" t="s">
        <v>198</v>
      </c>
      <c r="S25" s="75"/>
      <c r="U25" s="52" t="s">
        <v>199</v>
      </c>
      <c r="V25" s="52" t="s">
        <v>34</v>
      </c>
      <c r="W25" s="52" t="s">
        <v>84</v>
      </c>
      <c r="X25" s="53">
        <v>9021872</v>
      </c>
    </row>
    <row r="26" spans="1:24" ht="22.5" x14ac:dyDescent="0.2">
      <c r="A26" s="20">
        <f t="shared" si="0"/>
        <v>22</v>
      </c>
      <c r="B26" s="29" t="s">
        <v>200</v>
      </c>
      <c r="C26" s="29" t="s">
        <v>25</v>
      </c>
      <c r="D26" s="29" t="s">
        <v>201</v>
      </c>
      <c r="E26" s="29" t="s">
        <v>0</v>
      </c>
      <c r="F26" s="29" t="s">
        <v>84</v>
      </c>
      <c r="G26" s="30">
        <v>901</v>
      </c>
      <c r="H26" s="31">
        <v>2</v>
      </c>
      <c r="I26" s="32">
        <v>33</v>
      </c>
      <c r="J26" s="31">
        <v>15</v>
      </c>
      <c r="K26" s="29" t="s">
        <v>202</v>
      </c>
      <c r="L26" s="29" t="s">
        <v>156</v>
      </c>
      <c r="M26" s="29" t="s">
        <v>203</v>
      </c>
      <c r="N26" s="29" t="s">
        <v>204</v>
      </c>
      <c r="O26" s="33">
        <v>7877253436</v>
      </c>
      <c r="P26" s="33">
        <v>7877771080</v>
      </c>
      <c r="Q26" s="74" t="s">
        <v>205</v>
      </c>
      <c r="R26" s="35" t="s">
        <v>206</v>
      </c>
      <c r="S26" s="75"/>
      <c r="T26" s="73"/>
      <c r="U26" s="67" t="s">
        <v>201</v>
      </c>
      <c r="V26" s="67" t="s">
        <v>0</v>
      </c>
      <c r="W26" s="67" t="s">
        <v>84</v>
      </c>
      <c r="X26" s="68">
        <v>901</v>
      </c>
    </row>
    <row r="27" spans="1:24" ht="22.5" x14ac:dyDescent="0.2">
      <c r="A27" s="20">
        <f t="shared" si="0"/>
        <v>23</v>
      </c>
      <c r="B27" s="29" t="s">
        <v>207</v>
      </c>
      <c r="C27" s="29" t="s">
        <v>25</v>
      </c>
      <c r="D27" s="29" t="s">
        <v>208</v>
      </c>
      <c r="E27" s="29" t="s">
        <v>34</v>
      </c>
      <c r="F27" s="29" t="s">
        <v>84</v>
      </c>
      <c r="G27" s="30">
        <v>907</v>
      </c>
      <c r="H27" s="31">
        <v>1</v>
      </c>
      <c r="I27" s="32">
        <v>24</v>
      </c>
      <c r="J27" s="31">
        <v>7</v>
      </c>
      <c r="K27" s="29" t="s">
        <v>40</v>
      </c>
      <c r="L27" s="29" t="s">
        <v>209</v>
      </c>
      <c r="M27" s="29" t="s">
        <v>210</v>
      </c>
      <c r="N27" s="29" t="s">
        <v>43</v>
      </c>
      <c r="O27" s="33">
        <v>7872008482</v>
      </c>
      <c r="P27" s="33" t="s">
        <v>34</v>
      </c>
      <c r="Q27" s="74" t="s">
        <v>211</v>
      </c>
      <c r="R27" s="35" t="s">
        <v>212</v>
      </c>
      <c r="S27" s="75"/>
      <c r="T27" s="73"/>
      <c r="U27" s="67" t="s">
        <v>213</v>
      </c>
      <c r="V27" s="67" t="s">
        <v>34</v>
      </c>
      <c r="W27" s="67" t="s">
        <v>84</v>
      </c>
      <c r="X27" s="68">
        <v>9022753</v>
      </c>
    </row>
    <row r="28" spans="1:24" ht="22.5" x14ac:dyDescent="0.2">
      <c r="A28" s="20">
        <f t="shared" si="0"/>
        <v>24</v>
      </c>
      <c r="B28" s="29" t="s">
        <v>214</v>
      </c>
      <c r="C28" s="29" t="s">
        <v>215</v>
      </c>
      <c r="D28" s="29" t="s">
        <v>216</v>
      </c>
      <c r="E28" s="29" t="s">
        <v>34</v>
      </c>
      <c r="F28" s="29" t="s">
        <v>84</v>
      </c>
      <c r="G28" s="30">
        <v>911</v>
      </c>
      <c r="H28" s="31">
        <v>2</v>
      </c>
      <c r="I28" s="32">
        <v>5</v>
      </c>
      <c r="J28" s="31">
        <v>3</v>
      </c>
      <c r="K28" s="29" t="s">
        <v>29</v>
      </c>
      <c r="L28" s="29" t="s">
        <v>217</v>
      </c>
      <c r="M28" s="29" t="s">
        <v>218</v>
      </c>
      <c r="N28" s="29" t="s">
        <v>219</v>
      </c>
      <c r="O28" s="33" t="s">
        <v>220</v>
      </c>
      <c r="P28" s="33" t="s">
        <v>34</v>
      </c>
      <c r="Q28" s="78"/>
      <c r="R28" s="35" t="s">
        <v>221</v>
      </c>
      <c r="S28" s="75"/>
      <c r="T28" s="73"/>
      <c r="U28" s="67" t="s">
        <v>222</v>
      </c>
      <c r="V28" s="67" t="s">
        <v>223</v>
      </c>
      <c r="W28" s="67" t="s">
        <v>84</v>
      </c>
      <c r="X28" s="68">
        <v>907</v>
      </c>
    </row>
    <row r="29" spans="1:24" ht="22.5" x14ac:dyDescent="0.2">
      <c r="A29" s="20">
        <f t="shared" si="0"/>
        <v>25</v>
      </c>
      <c r="B29" s="29" t="s">
        <v>224</v>
      </c>
      <c r="C29" s="29" t="s">
        <v>215</v>
      </c>
      <c r="D29" s="29" t="s">
        <v>225</v>
      </c>
      <c r="E29" s="29" t="s">
        <v>34</v>
      </c>
      <c r="F29" s="29" t="s">
        <v>84</v>
      </c>
      <c r="G29" s="30">
        <v>901</v>
      </c>
      <c r="H29" s="31">
        <v>1</v>
      </c>
      <c r="I29" s="32">
        <v>5</v>
      </c>
      <c r="J29" s="31">
        <v>3</v>
      </c>
      <c r="K29" s="29" t="s">
        <v>40</v>
      </c>
      <c r="L29" s="29" t="s">
        <v>226</v>
      </c>
      <c r="M29" s="29" t="s">
        <v>227</v>
      </c>
      <c r="N29" s="29" t="s">
        <v>43</v>
      </c>
      <c r="O29" s="33">
        <v>7879809700</v>
      </c>
      <c r="P29" s="33" t="s">
        <v>34</v>
      </c>
      <c r="Q29" s="74" t="s">
        <v>228</v>
      </c>
      <c r="R29" s="35" t="s">
        <v>229</v>
      </c>
      <c r="S29" s="75"/>
      <c r="T29" s="73"/>
      <c r="U29" s="67" t="s">
        <v>230</v>
      </c>
      <c r="V29" s="67" t="s">
        <v>34</v>
      </c>
      <c r="W29" s="67" t="s">
        <v>84</v>
      </c>
      <c r="X29" s="68">
        <v>902</v>
      </c>
    </row>
    <row r="30" spans="1:24" ht="22.5" x14ac:dyDescent="0.2">
      <c r="A30" s="20">
        <f t="shared" si="0"/>
        <v>26</v>
      </c>
      <c r="B30" s="29" t="s">
        <v>231</v>
      </c>
      <c r="C30" s="29" t="s">
        <v>25</v>
      </c>
      <c r="D30" s="29" t="s">
        <v>232</v>
      </c>
      <c r="E30" s="29" t="s">
        <v>233</v>
      </c>
      <c r="F30" s="29" t="s">
        <v>84</v>
      </c>
      <c r="G30" s="30">
        <v>907</v>
      </c>
      <c r="H30" s="31">
        <v>1</v>
      </c>
      <c r="I30" s="32">
        <v>34</v>
      </c>
      <c r="J30" s="31">
        <v>13</v>
      </c>
      <c r="K30" s="29" t="s">
        <v>29</v>
      </c>
      <c r="L30" s="29" t="s">
        <v>234</v>
      </c>
      <c r="M30" s="29" t="s">
        <v>235</v>
      </c>
      <c r="N30" s="29" t="s">
        <v>54</v>
      </c>
      <c r="O30" s="33">
        <v>7879981176</v>
      </c>
      <c r="P30" s="33">
        <v>7879857044</v>
      </c>
      <c r="Q30" s="74" t="s">
        <v>236</v>
      </c>
      <c r="R30" s="35" t="s">
        <v>237</v>
      </c>
      <c r="S30" s="75"/>
      <c r="T30" s="73"/>
      <c r="U30" s="67" t="s">
        <v>238</v>
      </c>
      <c r="V30" s="67" t="s">
        <v>34</v>
      </c>
      <c r="W30" s="67" t="s">
        <v>84</v>
      </c>
      <c r="X30" s="68">
        <v>908</v>
      </c>
    </row>
    <row r="31" spans="1:24" ht="22.5" x14ac:dyDescent="0.2">
      <c r="A31" s="20">
        <f t="shared" si="0"/>
        <v>27</v>
      </c>
      <c r="B31" s="29" t="s">
        <v>239</v>
      </c>
      <c r="C31" s="29" t="s">
        <v>25</v>
      </c>
      <c r="D31" s="29" t="s">
        <v>240</v>
      </c>
      <c r="E31" s="29" t="s">
        <v>182</v>
      </c>
      <c r="F31" s="29" t="s">
        <v>84</v>
      </c>
      <c r="G31" s="30">
        <v>907</v>
      </c>
      <c r="H31" s="31">
        <v>2</v>
      </c>
      <c r="I31" s="32">
        <v>56</v>
      </c>
      <c r="J31" s="31">
        <v>18</v>
      </c>
      <c r="K31" s="29" t="s">
        <v>109</v>
      </c>
      <c r="L31" s="29" t="s">
        <v>241</v>
      </c>
      <c r="M31" s="29" t="s">
        <v>242</v>
      </c>
      <c r="N31" s="29" t="s">
        <v>43</v>
      </c>
      <c r="O31" s="33">
        <v>7877210170</v>
      </c>
      <c r="P31" s="33">
        <v>7877244356</v>
      </c>
      <c r="Q31" s="74" t="s">
        <v>243</v>
      </c>
      <c r="R31" s="35" t="s">
        <v>244</v>
      </c>
      <c r="S31" s="75"/>
      <c r="T31" s="73"/>
      <c r="U31" s="67" t="s">
        <v>240</v>
      </c>
      <c r="V31" s="67" t="s">
        <v>182</v>
      </c>
      <c r="W31" s="67" t="s">
        <v>84</v>
      </c>
      <c r="X31" s="68">
        <v>907</v>
      </c>
    </row>
    <row r="32" spans="1:24" ht="22.5" x14ac:dyDescent="0.2">
      <c r="A32" s="20">
        <f t="shared" si="0"/>
        <v>28</v>
      </c>
      <c r="B32" s="29" t="s">
        <v>245</v>
      </c>
      <c r="C32" s="29" t="s">
        <v>246</v>
      </c>
      <c r="D32" s="29" t="s">
        <v>247</v>
      </c>
      <c r="E32" s="29" t="s">
        <v>34</v>
      </c>
      <c r="F32" s="29" t="s">
        <v>84</v>
      </c>
      <c r="G32" s="30">
        <v>9071055</v>
      </c>
      <c r="H32" s="31">
        <v>6</v>
      </c>
      <c r="I32" s="32">
        <v>319</v>
      </c>
      <c r="J32" s="31">
        <v>427</v>
      </c>
      <c r="K32" s="29" t="s">
        <v>109</v>
      </c>
      <c r="L32" s="29" t="s">
        <v>248</v>
      </c>
      <c r="M32" s="29" t="s">
        <v>31</v>
      </c>
      <c r="N32" s="29" t="s">
        <v>73</v>
      </c>
      <c r="O32" s="33">
        <v>7877215500</v>
      </c>
      <c r="P32" s="33" t="s">
        <v>34</v>
      </c>
      <c r="Q32" s="74" t="s">
        <v>249</v>
      </c>
      <c r="R32" s="35" t="s">
        <v>250</v>
      </c>
      <c r="S32" s="75"/>
      <c r="T32" s="73"/>
      <c r="U32" s="67" t="s">
        <v>247</v>
      </c>
      <c r="V32" s="67" t="s">
        <v>34</v>
      </c>
      <c r="W32" s="67" t="s">
        <v>84</v>
      </c>
      <c r="X32" s="68">
        <v>907</v>
      </c>
    </row>
    <row r="33" spans="1:24" ht="33.75" x14ac:dyDescent="0.2">
      <c r="A33" s="20">
        <f t="shared" si="0"/>
        <v>29</v>
      </c>
      <c r="B33" s="29" t="s">
        <v>251</v>
      </c>
      <c r="C33" s="29" t="s">
        <v>25</v>
      </c>
      <c r="D33" s="29" t="s">
        <v>252</v>
      </c>
      <c r="E33" s="29" t="s">
        <v>182</v>
      </c>
      <c r="F33" s="29" t="s">
        <v>84</v>
      </c>
      <c r="G33" s="30">
        <v>907</v>
      </c>
      <c r="H33" s="31">
        <v>1</v>
      </c>
      <c r="I33" s="32">
        <v>26</v>
      </c>
      <c r="J33" s="31">
        <v>9</v>
      </c>
      <c r="K33" s="29" t="s">
        <v>29</v>
      </c>
      <c r="L33" s="29" t="s">
        <v>253</v>
      </c>
      <c r="M33" s="29" t="s">
        <v>254</v>
      </c>
      <c r="N33" s="29" t="s">
        <v>219</v>
      </c>
      <c r="O33" s="33">
        <v>7879777700</v>
      </c>
      <c r="P33" s="33">
        <v>7877225032</v>
      </c>
      <c r="Q33" s="74" t="s">
        <v>255</v>
      </c>
      <c r="R33" s="79" t="s">
        <v>256</v>
      </c>
      <c r="S33" s="75"/>
      <c r="T33" s="73"/>
      <c r="U33" s="67" t="s">
        <v>252</v>
      </c>
      <c r="V33" s="67" t="s">
        <v>182</v>
      </c>
      <c r="W33" s="67" t="s">
        <v>84</v>
      </c>
      <c r="X33" s="68">
        <v>907</v>
      </c>
    </row>
    <row r="34" spans="1:24" ht="22.5" x14ac:dyDescent="0.2">
      <c r="A34" s="20">
        <f t="shared" si="0"/>
        <v>30</v>
      </c>
      <c r="B34" s="29" t="s">
        <v>257</v>
      </c>
      <c r="C34" s="29" t="s">
        <v>25</v>
      </c>
      <c r="D34" s="29" t="s">
        <v>258</v>
      </c>
      <c r="E34" s="29" t="s">
        <v>34</v>
      </c>
      <c r="F34" s="29" t="s">
        <v>84</v>
      </c>
      <c r="G34" s="30">
        <v>907</v>
      </c>
      <c r="H34" s="31">
        <v>6</v>
      </c>
      <c r="I34" s="32">
        <v>136</v>
      </c>
      <c r="J34" s="31">
        <v>46</v>
      </c>
      <c r="K34" s="29" t="s">
        <v>40</v>
      </c>
      <c r="L34" s="29" t="s">
        <v>850</v>
      </c>
      <c r="M34" s="29" t="s">
        <v>752</v>
      </c>
      <c r="N34" s="29" t="s">
        <v>54</v>
      </c>
      <c r="O34" s="33">
        <v>7877217400</v>
      </c>
      <c r="P34" s="33">
        <v>7877230068</v>
      </c>
      <c r="Q34" s="35" t="s">
        <v>261</v>
      </c>
      <c r="R34" s="35" t="s">
        <v>1454</v>
      </c>
      <c r="S34" s="75"/>
      <c r="T34" s="73"/>
      <c r="U34" s="67" t="s">
        <v>258</v>
      </c>
      <c r="V34" s="67" t="s">
        <v>34</v>
      </c>
      <c r="W34" s="67" t="s">
        <v>84</v>
      </c>
      <c r="X34" s="68">
        <v>907</v>
      </c>
    </row>
    <row r="35" spans="1:24" ht="22.5" x14ac:dyDescent="0.2">
      <c r="A35" s="20">
        <f t="shared" si="0"/>
        <v>31</v>
      </c>
      <c r="B35" s="29" t="s">
        <v>262</v>
      </c>
      <c r="C35" s="29" t="s">
        <v>263</v>
      </c>
      <c r="D35" s="29" t="s">
        <v>264</v>
      </c>
      <c r="E35" s="29" t="s">
        <v>34</v>
      </c>
      <c r="F35" s="29" t="s">
        <v>84</v>
      </c>
      <c r="G35" s="30">
        <v>901</v>
      </c>
      <c r="H35" s="31">
        <v>1</v>
      </c>
      <c r="I35" s="32">
        <v>27</v>
      </c>
      <c r="J35" s="31">
        <v>6</v>
      </c>
      <c r="K35" s="29" t="s">
        <v>40</v>
      </c>
      <c r="L35" s="29" t="s">
        <v>265</v>
      </c>
      <c r="M35" s="29" t="s">
        <v>203</v>
      </c>
      <c r="N35" s="29" t="s">
        <v>43</v>
      </c>
      <c r="O35" s="33">
        <v>7873665074</v>
      </c>
      <c r="P35" s="33">
        <v>7877253436</v>
      </c>
      <c r="Q35" s="35" t="s">
        <v>266</v>
      </c>
      <c r="R35" s="35" t="s">
        <v>206</v>
      </c>
      <c r="S35" s="75"/>
      <c r="T35" s="73"/>
      <c r="U35" s="67" t="s">
        <v>264</v>
      </c>
      <c r="V35" s="67" t="s">
        <v>34</v>
      </c>
      <c r="W35" s="67" t="s">
        <v>84</v>
      </c>
      <c r="X35" s="68">
        <v>901</v>
      </c>
    </row>
    <row r="36" spans="1:24" ht="22.5" x14ac:dyDescent="0.2">
      <c r="A36" s="20">
        <f t="shared" si="0"/>
        <v>32</v>
      </c>
      <c r="B36" s="29" t="s">
        <v>267</v>
      </c>
      <c r="C36" s="29" t="s">
        <v>25</v>
      </c>
      <c r="D36" s="29" t="s">
        <v>268</v>
      </c>
      <c r="E36" s="29" t="s">
        <v>34</v>
      </c>
      <c r="F36" s="29" t="s">
        <v>84</v>
      </c>
      <c r="G36" s="30">
        <v>914</v>
      </c>
      <c r="H36" s="31">
        <v>8</v>
      </c>
      <c r="I36" s="32">
        <v>184</v>
      </c>
      <c r="J36" s="31">
        <v>130</v>
      </c>
      <c r="K36" s="29" t="s">
        <v>40</v>
      </c>
      <c r="L36" s="29" t="s">
        <v>269</v>
      </c>
      <c r="M36" s="29" t="s">
        <v>270</v>
      </c>
      <c r="N36" s="29" t="s">
        <v>54</v>
      </c>
      <c r="O36" s="33">
        <v>7876253129</v>
      </c>
      <c r="P36" s="33">
        <v>7877213118</v>
      </c>
      <c r="Q36" s="35" t="s">
        <v>271</v>
      </c>
      <c r="R36" s="35" t="s">
        <v>272</v>
      </c>
      <c r="S36" s="75"/>
      <c r="T36" s="73"/>
      <c r="U36" s="67" t="s">
        <v>273</v>
      </c>
      <c r="V36" s="67" t="s">
        <v>34</v>
      </c>
      <c r="W36" s="67" t="s">
        <v>84</v>
      </c>
      <c r="X36" s="68">
        <v>9142038</v>
      </c>
    </row>
    <row r="37" spans="1:24" ht="22.5" x14ac:dyDescent="0.2">
      <c r="A37" s="76">
        <f t="shared" si="0"/>
        <v>33</v>
      </c>
      <c r="B37" s="52" t="s">
        <v>274</v>
      </c>
      <c r="C37" s="52" t="s">
        <v>77</v>
      </c>
      <c r="D37" s="52" t="s">
        <v>275</v>
      </c>
      <c r="E37" s="52" t="s">
        <v>34</v>
      </c>
      <c r="F37" s="52" t="s">
        <v>84</v>
      </c>
      <c r="G37" s="53">
        <v>911</v>
      </c>
      <c r="H37" s="54">
        <v>1</v>
      </c>
      <c r="I37" s="80">
        <v>13</v>
      </c>
      <c r="J37" s="54">
        <v>5</v>
      </c>
      <c r="K37" s="52" t="s">
        <v>109</v>
      </c>
      <c r="L37" s="52" t="s">
        <v>276</v>
      </c>
      <c r="M37" s="52" t="s">
        <v>277</v>
      </c>
      <c r="N37" s="52" t="s">
        <v>176</v>
      </c>
      <c r="O37" s="55">
        <v>7872006340</v>
      </c>
      <c r="P37" s="55" t="s">
        <v>34</v>
      </c>
      <c r="Q37" s="56" t="s">
        <v>278</v>
      </c>
      <c r="R37" s="56" t="s">
        <v>279</v>
      </c>
      <c r="S37" s="75"/>
      <c r="U37" s="52" t="s">
        <v>275</v>
      </c>
      <c r="V37" s="52" t="s">
        <v>34</v>
      </c>
      <c r="W37" s="52" t="s">
        <v>84</v>
      </c>
      <c r="X37" s="53">
        <v>911</v>
      </c>
    </row>
    <row r="38" spans="1:24" ht="22.5" x14ac:dyDescent="0.2">
      <c r="A38" s="20">
        <f t="shared" si="0"/>
        <v>34</v>
      </c>
      <c r="B38" s="29" t="s">
        <v>280</v>
      </c>
      <c r="C38" s="29" t="s">
        <v>25</v>
      </c>
      <c r="D38" s="29" t="s">
        <v>281</v>
      </c>
      <c r="E38" s="29" t="s">
        <v>282</v>
      </c>
      <c r="F38" s="29" t="s">
        <v>84</v>
      </c>
      <c r="G38" s="30">
        <v>925</v>
      </c>
      <c r="H38" s="31">
        <v>1</v>
      </c>
      <c r="I38" s="32">
        <v>29</v>
      </c>
      <c r="J38" s="31">
        <v>10</v>
      </c>
      <c r="K38" s="29" t="s">
        <v>29</v>
      </c>
      <c r="L38" s="29" t="s">
        <v>283</v>
      </c>
      <c r="M38" s="29" t="s">
        <v>284</v>
      </c>
      <c r="N38" s="29" t="s">
        <v>219</v>
      </c>
      <c r="O38" s="33">
        <v>7876885818</v>
      </c>
      <c r="P38" s="33" t="s">
        <v>34</v>
      </c>
      <c r="Q38" s="29"/>
      <c r="R38" s="35" t="s">
        <v>285</v>
      </c>
      <c r="S38" s="75"/>
      <c r="T38" s="73"/>
      <c r="U38" s="67" t="s">
        <v>286</v>
      </c>
      <c r="V38" s="67" t="s">
        <v>287</v>
      </c>
      <c r="W38" s="67" t="s">
        <v>84</v>
      </c>
      <c r="X38" s="68">
        <v>925</v>
      </c>
    </row>
    <row r="39" spans="1:24" ht="22.5" x14ac:dyDescent="0.2">
      <c r="A39" s="20">
        <f t="shared" si="0"/>
        <v>35</v>
      </c>
      <c r="B39" s="29" t="s">
        <v>288</v>
      </c>
      <c r="C39" s="29" t="s">
        <v>25</v>
      </c>
      <c r="D39" s="29" t="s">
        <v>289</v>
      </c>
      <c r="E39" s="29" t="s">
        <v>182</v>
      </c>
      <c r="F39" s="29" t="s">
        <v>84</v>
      </c>
      <c r="G39" s="30">
        <v>907</v>
      </c>
      <c r="H39" s="31">
        <v>3</v>
      </c>
      <c r="I39" s="32">
        <v>44</v>
      </c>
      <c r="J39" s="31">
        <v>11</v>
      </c>
      <c r="K39" s="29" t="s">
        <v>40</v>
      </c>
      <c r="L39" s="29" t="s">
        <v>174</v>
      </c>
      <c r="M39" s="29" t="s">
        <v>290</v>
      </c>
      <c r="N39" s="29" t="s">
        <v>43</v>
      </c>
      <c r="O39" s="33">
        <v>7877225058</v>
      </c>
      <c r="P39" s="33">
        <v>7877238590</v>
      </c>
      <c r="Q39" s="35" t="s">
        <v>291</v>
      </c>
      <c r="R39" s="35" t="s">
        <v>292</v>
      </c>
      <c r="S39" s="75"/>
      <c r="T39" s="73"/>
      <c r="U39" s="67" t="s">
        <v>289</v>
      </c>
      <c r="V39" s="67" t="s">
        <v>182</v>
      </c>
      <c r="W39" s="67" t="s">
        <v>84</v>
      </c>
      <c r="X39" s="68">
        <v>907</v>
      </c>
    </row>
    <row r="40" spans="1:24" ht="22.5" x14ac:dyDescent="0.2">
      <c r="A40" s="20">
        <f t="shared" si="0"/>
        <v>36</v>
      </c>
      <c r="B40" s="29" t="s">
        <v>293</v>
      </c>
      <c r="C40" s="29" t="s">
        <v>77</v>
      </c>
      <c r="D40" s="29" t="s">
        <v>294</v>
      </c>
      <c r="E40" s="29" t="s">
        <v>182</v>
      </c>
      <c r="F40" s="29" t="s">
        <v>84</v>
      </c>
      <c r="G40" s="30">
        <v>907</v>
      </c>
      <c r="H40" s="31">
        <v>1</v>
      </c>
      <c r="I40" s="32">
        <v>25</v>
      </c>
      <c r="J40" s="31">
        <v>67</v>
      </c>
      <c r="K40" s="29" t="s">
        <v>29</v>
      </c>
      <c r="L40" s="29" t="s">
        <v>295</v>
      </c>
      <c r="M40" s="29" t="s">
        <v>296</v>
      </c>
      <c r="N40" s="29" t="s">
        <v>32</v>
      </c>
      <c r="O40" s="33">
        <v>7877223861</v>
      </c>
      <c r="P40" s="33">
        <v>7877230391</v>
      </c>
      <c r="Q40" s="35" t="s">
        <v>297</v>
      </c>
      <c r="R40" s="35" t="s">
        <v>298</v>
      </c>
      <c r="S40" s="75"/>
      <c r="T40" s="73"/>
      <c r="U40" s="67" t="s">
        <v>299</v>
      </c>
      <c r="V40" s="67" t="s">
        <v>182</v>
      </c>
      <c r="W40" s="67" t="s">
        <v>84</v>
      </c>
      <c r="X40" s="68">
        <v>907</v>
      </c>
    </row>
    <row r="41" spans="1:24" ht="33.75" x14ac:dyDescent="0.2">
      <c r="A41" s="20">
        <f t="shared" si="0"/>
        <v>37</v>
      </c>
      <c r="B41" s="29" t="s">
        <v>300</v>
      </c>
      <c r="C41" s="29" t="s">
        <v>25</v>
      </c>
      <c r="D41" s="29" t="s">
        <v>301</v>
      </c>
      <c r="E41" s="29" t="s">
        <v>34</v>
      </c>
      <c r="F41" s="29" t="s">
        <v>84</v>
      </c>
      <c r="G41" s="30">
        <v>907</v>
      </c>
      <c r="H41" s="31">
        <v>5</v>
      </c>
      <c r="I41" s="32">
        <v>115</v>
      </c>
      <c r="J41" s="31">
        <v>45</v>
      </c>
      <c r="K41" s="29" t="s">
        <v>51</v>
      </c>
      <c r="L41" s="29" t="s">
        <v>241</v>
      </c>
      <c r="M41" s="29" t="s">
        <v>242</v>
      </c>
      <c r="N41" s="29" t="s">
        <v>43</v>
      </c>
      <c r="O41" s="33">
        <v>7877244160</v>
      </c>
      <c r="P41" s="33">
        <v>7877232282</v>
      </c>
      <c r="Q41" s="35" t="s">
        <v>302</v>
      </c>
      <c r="R41" s="35" t="s">
        <v>303</v>
      </c>
      <c r="S41" s="75"/>
      <c r="T41" s="73"/>
      <c r="U41" s="67" t="s">
        <v>301</v>
      </c>
      <c r="V41" s="67" t="s">
        <v>34</v>
      </c>
      <c r="W41" s="67" t="s">
        <v>84</v>
      </c>
      <c r="X41" s="68">
        <v>907</v>
      </c>
    </row>
    <row r="42" spans="1:24" ht="15" x14ac:dyDescent="0.2">
      <c r="A42" s="20">
        <f t="shared" si="0"/>
        <v>38</v>
      </c>
      <c r="B42" s="29" t="s">
        <v>304</v>
      </c>
      <c r="C42" s="29" t="s">
        <v>77</v>
      </c>
      <c r="D42" s="29" t="s">
        <v>305</v>
      </c>
      <c r="E42" s="29" t="s">
        <v>173</v>
      </c>
      <c r="F42" s="29" t="s">
        <v>84</v>
      </c>
      <c r="G42" s="30">
        <v>911</v>
      </c>
      <c r="H42" s="31">
        <v>2</v>
      </c>
      <c r="I42" s="32">
        <v>19</v>
      </c>
      <c r="J42" s="31">
        <v>9</v>
      </c>
      <c r="K42" s="29" t="s">
        <v>29</v>
      </c>
      <c r="L42" s="29" t="s">
        <v>306</v>
      </c>
      <c r="M42" s="29" t="s">
        <v>307</v>
      </c>
      <c r="N42" s="29" t="s">
        <v>219</v>
      </c>
      <c r="O42" s="33">
        <v>7877273302</v>
      </c>
      <c r="P42" s="33">
        <v>7872680772</v>
      </c>
      <c r="Q42" s="35" t="s">
        <v>308</v>
      </c>
      <c r="R42" s="35" t="s">
        <v>309</v>
      </c>
      <c r="S42" s="75"/>
      <c r="T42" s="73"/>
      <c r="U42" s="67" t="s">
        <v>310</v>
      </c>
      <c r="V42" s="67" t="s">
        <v>173</v>
      </c>
      <c r="W42" s="67" t="s">
        <v>84</v>
      </c>
      <c r="X42" s="68">
        <v>911</v>
      </c>
    </row>
    <row r="43" spans="1:24" ht="22.5" x14ac:dyDescent="0.2">
      <c r="A43" s="20">
        <f t="shared" si="0"/>
        <v>39</v>
      </c>
      <c r="B43" s="29" t="s">
        <v>311</v>
      </c>
      <c r="C43" s="29" t="s">
        <v>25</v>
      </c>
      <c r="D43" s="29" t="s">
        <v>312</v>
      </c>
      <c r="E43" s="29" t="s">
        <v>313</v>
      </c>
      <c r="F43" s="29" t="s">
        <v>84</v>
      </c>
      <c r="G43" s="30">
        <v>901</v>
      </c>
      <c r="H43" s="31">
        <v>1</v>
      </c>
      <c r="I43" s="47">
        <v>20</v>
      </c>
      <c r="J43" s="31">
        <v>11</v>
      </c>
      <c r="K43" s="29" t="s">
        <v>40</v>
      </c>
      <c r="L43" s="29" t="s">
        <v>314</v>
      </c>
      <c r="M43" s="29" t="s">
        <v>315</v>
      </c>
      <c r="N43" s="29" t="s">
        <v>32</v>
      </c>
      <c r="O43" s="33" t="s">
        <v>316</v>
      </c>
      <c r="P43" s="33" t="s">
        <v>34</v>
      </c>
      <c r="Q43" s="29"/>
      <c r="R43" s="35" t="s">
        <v>317</v>
      </c>
      <c r="S43" s="75"/>
      <c r="T43" s="73"/>
      <c r="U43" s="67" t="s">
        <v>312</v>
      </c>
      <c r="V43" s="67" t="s">
        <v>313</v>
      </c>
      <c r="W43" s="67" t="s">
        <v>84</v>
      </c>
      <c r="X43" s="68">
        <v>901</v>
      </c>
    </row>
    <row r="44" spans="1:24" ht="22.5" x14ac:dyDescent="0.2">
      <c r="A44" s="20">
        <f t="shared" si="0"/>
        <v>40</v>
      </c>
      <c r="B44" s="29" t="s">
        <v>318</v>
      </c>
      <c r="C44" s="29" t="s">
        <v>25</v>
      </c>
      <c r="D44" s="29" t="s">
        <v>319</v>
      </c>
      <c r="E44" s="29" t="s">
        <v>320</v>
      </c>
      <c r="F44" s="29" t="s">
        <v>84</v>
      </c>
      <c r="G44" s="30">
        <v>901</v>
      </c>
      <c r="H44" s="31">
        <v>1</v>
      </c>
      <c r="I44" s="32">
        <v>81</v>
      </c>
      <c r="J44" s="31">
        <v>94</v>
      </c>
      <c r="K44" s="29" t="s">
        <v>40</v>
      </c>
      <c r="L44" s="29" t="s">
        <v>321</v>
      </c>
      <c r="M44" s="29" t="s">
        <v>322</v>
      </c>
      <c r="N44" s="29" t="s">
        <v>32</v>
      </c>
      <c r="O44" s="33">
        <v>7877239020</v>
      </c>
      <c r="P44" s="33">
        <v>7877212877</v>
      </c>
      <c r="Q44" s="35" t="s">
        <v>323</v>
      </c>
      <c r="R44" s="35" t="s">
        <v>324</v>
      </c>
      <c r="S44" s="75"/>
      <c r="T44" s="73"/>
      <c r="U44" s="67" t="s">
        <v>325</v>
      </c>
      <c r="V44" s="67" t="s">
        <v>320</v>
      </c>
      <c r="W44" s="67" t="s">
        <v>84</v>
      </c>
      <c r="X44" s="68">
        <v>901</v>
      </c>
    </row>
    <row r="45" spans="1:24" ht="22.5" x14ac:dyDescent="0.2">
      <c r="A45" s="20">
        <f t="shared" si="0"/>
        <v>41</v>
      </c>
      <c r="B45" s="29" t="s">
        <v>326</v>
      </c>
      <c r="C45" s="29" t="s">
        <v>25</v>
      </c>
      <c r="D45" s="29" t="s">
        <v>327</v>
      </c>
      <c r="E45" s="29" t="s">
        <v>34</v>
      </c>
      <c r="F45" s="29" t="s">
        <v>84</v>
      </c>
      <c r="G45" s="30">
        <v>907</v>
      </c>
      <c r="H45" s="31">
        <v>1</v>
      </c>
      <c r="I45" s="32">
        <v>25</v>
      </c>
      <c r="J45" s="31">
        <v>6</v>
      </c>
      <c r="K45" s="29" t="s">
        <v>40</v>
      </c>
      <c r="L45" s="29" t="s">
        <v>328</v>
      </c>
      <c r="M45" s="29" t="s">
        <v>80</v>
      </c>
      <c r="N45" s="29" t="s">
        <v>43</v>
      </c>
      <c r="O45" s="33">
        <v>7877225380</v>
      </c>
      <c r="P45" s="33">
        <v>7877242892</v>
      </c>
      <c r="Q45" s="35" t="s">
        <v>329</v>
      </c>
      <c r="R45" s="35" t="s">
        <v>330</v>
      </c>
      <c r="S45" s="75"/>
      <c r="T45" s="73"/>
      <c r="U45" s="67" t="s">
        <v>331</v>
      </c>
      <c r="V45" s="67" t="s">
        <v>34</v>
      </c>
      <c r="W45" s="67" t="s">
        <v>84</v>
      </c>
      <c r="X45" s="68">
        <v>907</v>
      </c>
    </row>
    <row r="46" spans="1:24" ht="22.5" x14ac:dyDescent="0.2">
      <c r="A46" s="20">
        <f t="shared" si="0"/>
        <v>42</v>
      </c>
      <c r="B46" s="29" t="s">
        <v>332</v>
      </c>
      <c r="C46" s="29" t="s">
        <v>25</v>
      </c>
      <c r="D46" s="29" t="s">
        <v>333</v>
      </c>
      <c r="E46" s="29" t="s">
        <v>34</v>
      </c>
      <c r="F46" s="29" t="s">
        <v>84</v>
      </c>
      <c r="G46" s="30">
        <v>901</v>
      </c>
      <c r="H46" s="31">
        <v>2</v>
      </c>
      <c r="I46" s="32">
        <v>30</v>
      </c>
      <c r="J46" s="31">
        <v>12</v>
      </c>
      <c r="K46" s="29" t="s">
        <v>40</v>
      </c>
      <c r="L46" s="29" t="s">
        <v>41</v>
      </c>
      <c r="M46" s="29" t="s">
        <v>334</v>
      </c>
      <c r="N46" s="29" t="s">
        <v>43</v>
      </c>
      <c r="O46" s="33">
        <v>7877299050</v>
      </c>
      <c r="P46" s="33">
        <v>7877223379</v>
      </c>
      <c r="Q46" s="35" t="s">
        <v>335</v>
      </c>
      <c r="R46" s="35" t="s">
        <v>336</v>
      </c>
      <c r="S46" s="75"/>
      <c r="T46" s="73"/>
      <c r="U46" s="67" t="s">
        <v>333</v>
      </c>
      <c r="V46" s="67" t="s">
        <v>337</v>
      </c>
      <c r="W46" s="67" t="s">
        <v>84</v>
      </c>
      <c r="X46" s="68">
        <v>901</v>
      </c>
    </row>
    <row r="47" spans="1:24" ht="22.5" x14ac:dyDescent="0.2">
      <c r="A47" s="20">
        <f t="shared" si="0"/>
        <v>43</v>
      </c>
      <c r="B47" s="29" t="s">
        <v>338</v>
      </c>
      <c r="C47" s="29" t="s">
        <v>25</v>
      </c>
      <c r="D47" s="29" t="s">
        <v>339</v>
      </c>
      <c r="E47" s="29" t="s">
        <v>233</v>
      </c>
      <c r="F47" s="29" t="s">
        <v>84</v>
      </c>
      <c r="G47" s="30">
        <v>907</v>
      </c>
      <c r="H47" s="31">
        <v>2</v>
      </c>
      <c r="I47" s="32">
        <v>50</v>
      </c>
      <c r="J47" s="31">
        <v>17</v>
      </c>
      <c r="K47" s="29" t="s">
        <v>40</v>
      </c>
      <c r="L47" s="29" t="s">
        <v>41</v>
      </c>
      <c r="M47" s="29" t="s">
        <v>340</v>
      </c>
      <c r="N47" s="29" t="s">
        <v>43</v>
      </c>
      <c r="O47" s="33">
        <v>7879771000</v>
      </c>
      <c r="P47" s="33">
        <v>7874747339</v>
      </c>
      <c r="Q47" s="35" t="s">
        <v>341</v>
      </c>
      <c r="R47" s="35" t="s">
        <v>342</v>
      </c>
      <c r="S47" s="75"/>
      <c r="T47" s="73"/>
      <c r="U47" s="67" t="s">
        <v>343</v>
      </c>
      <c r="V47" s="67" t="s">
        <v>34</v>
      </c>
      <c r="W47" s="67" t="s">
        <v>84</v>
      </c>
      <c r="X47" s="68">
        <v>908</v>
      </c>
    </row>
    <row r="48" spans="1:24" ht="22.5" x14ac:dyDescent="0.2">
      <c r="A48" s="20">
        <f t="shared" si="0"/>
        <v>44</v>
      </c>
      <c r="B48" s="29" t="s">
        <v>344</v>
      </c>
      <c r="C48" s="29" t="s">
        <v>25</v>
      </c>
      <c r="D48" s="29" t="s">
        <v>345</v>
      </c>
      <c r="E48" s="29" t="s">
        <v>34</v>
      </c>
      <c r="F48" s="29" t="s">
        <v>84</v>
      </c>
      <c r="G48" s="30">
        <v>9073222</v>
      </c>
      <c r="H48" s="31">
        <v>1</v>
      </c>
      <c r="I48" s="32">
        <v>42</v>
      </c>
      <c r="J48" s="31">
        <v>7</v>
      </c>
      <c r="K48" s="29" t="s">
        <v>29</v>
      </c>
      <c r="L48" s="29" t="s">
        <v>346</v>
      </c>
      <c r="M48" s="29" t="s">
        <v>347</v>
      </c>
      <c r="N48" s="29" t="s">
        <v>219</v>
      </c>
      <c r="O48" s="33">
        <v>7877240600</v>
      </c>
      <c r="P48" s="33">
        <v>7879770655</v>
      </c>
      <c r="Q48" s="29"/>
      <c r="R48" s="35" t="s">
        <v>348</v>
      </c>
      <c r="S48" s="75"/>
      <c r="T48" s="73"/>
      <c r="U48" s="67" t="s">
        <v>349</v>
      </c>
      <c r="V48" s="67" t="s">
        <v>34</v>
      </c>
      <c r="W48" s="67" t="s">
        <v>84</v>
      </c>
      <c r="X48" s="68">
        <v>9073222</v>
      </c>
    </row>
    <row r="49" spans="1:24" ht="22.5" x14ac:dyDescent="0.2">
      <c r="A49" s="20">
        <f t="shared" si="0"/>
        <v>45</v>
      </c>
      <c r="B49" s="29" t="s">
        <v>350</v>
      </c>
      <c r="C49" s="29" t="s">
        <v>351</v>
      </c>
      <c r="D49" s="29" t="s">
        <v>352</v>
      </c>
      <c r="E49" s="29" t="s">
        <v>34</v>
      </c>
      <c r="F49" s="29" t="s">
        <v>84</v>
      </c>
      <c r="G49" s="30">
        <v>901</v>
      </c>
      <c r="H49" s="31">
        <v>0</v>
      </c>
      <c r="I49" s="32">
        <v>8</v>
      </c>
      <c r="J49" s="31">
        <v>15</v>
      </c>
      <c r="K49" s="29" t="s">
        <v>40</v>
      </c>
      <c r="L49" s="29" t="s">
        <v>353</v>
      </c>
      <c r="M49" s="29" t="s">
        <v>354</v>
      </c>
      <c r="N49" s="29" t="s">
        <v>355</v>
      </c>
      <c r="O49" s="33" t="s">
        <v>356</v>
      </c>
      <c r="P49" s="33"/>
      <c r="Q49" s="35" t="s">
        <v>357</v>
      </c>
      <c r="R49" s="35" t="s">
        <v>358</v>
      </c>
      <c r="S49" s="75"/>
      <c r="T49" s="73"/>
      <c r="U49" s="67" t="s">
        <v>359</v>
      </c>
      <c r="V49" s="67" t="s">
        <v>34</v>
      </c>
      <c r="W49" s="67" t="s">
        <v>84</v>
      </c>
      <c r="X49" s="68">
        <v>901</v>
      </c>
    </row>
    <row r="50" spans="1:24" ht="33.75" x14ac:dyDescent="0.2">
      <c r="A50" s="20">
        <f>+A49+1</f>
        <v>46</v>
      </c>
      <c r="B50" s="29" t="s">
        <v>360</v>
      </c>
      <c r="C50" s="29" t="s">
        <v>25</v>
      </c>
      <c r="D50" s="29" t="s">
        <v>361</v>
      </c>
      <c r="E50" s="29" t="s">
        <v>362</v>
      </c>
      <c r="F50" s="29" t="s">
        <v>84</v>
      </c>
      <c r="G50" s="30">
        <v>907</v>
      </c>
      <c r="H50" s="31">
        <v>6</v>
      </c>
      <c r="I50" s="32">
        <v>126</v>
      </c>
      <c r="J50" s="31">
        <v>45</v>
      </c>
      <c r="K50" s="29" t="s">
        <v>40</v>
      </c>
      <c r="L50" s="29" t="s">
        <v>363</v>
      </c>
      <c r="M50" s="29" t="s">
        <v>364</v>
      </c>
      <c r="N50" s="29" t="s">
        <v>54</v>
      </c>
      <c r="O50" s="33">
        <v>7879775000</v>
      </c>
      <c r="P50" s="33">
        <v>7879775380</v>
      </c>
      <c r="Q50" s="35" t="s">
        <v>35</v>
      </c>
      <c r="R50" s="35" t="s">
        <v>365</v>
      </c>
      <c r="S50" s="75"/>
      <c r="T50" s="73"/>
      <c r="U50" s="67" t="s">
        <v>361</v>
      </c>
      <c r="V50" s="67" t="s">
        <v>362</v>
      </c>
      <c r="W50" s="67" t="s">
        <v>84</v>
      </c>
      <c r="X50" s="68">
        <v>907</v>
      </c>
    </row>
    <row r="51" spans="1:24" ht="22.5" x14ac:dyDescent="0.2">
      <c r="A51" s="20">
        <f t="shared" si="0"/>
        <v>47</v>
      </c>
      <c r="B51" s="29" t="s">
        <v>366</v>
      </c>
      <c r="C51" s="29" t="s">
        <v>25</v>
      </c>
      <c r="D51" s="29" t="s">
        <v>367</v>
      </c>
      <c r="E51" s="29" t="s">
        <v>233</v>
      </c>
      <c r="F51" s="29" t="s">
        <v>84</v>
      </c>
      <c r="G51" s="30">
        <v>907</v>
      </c>
      <c r="H51" s="81">
        <v>3</v>
      </c>
      <c r="I51" s="47">
        <v>149</v>
      </c>
      <c r="J51" s="81">
        <v>40</v>
      </c>
      <c r="K51" s="29" t="s">
        <v>51</v>
      </c>
      <c r="L51" s="29" t="s">
        <v>368</v>
      </c>
      <c r="M51" s="29" t="s">
        <v>369</v>
      </c>
      <c r="N51" s="29" t="s">
        <v>54</v>
      </c>
      <c r="O51" s="33">
        <v>7877213000</v>
      </c>
      <c r="P51" s="33"/>
      <c r="Q51" s="35" t="s">
        <v>35</v>
      </c>
      <c r="R51" s="35" t="s">
        <v>365</v>
      </c>
      <c r="S51" s="75"/>
      <c r="T51" s="73"/>
      <c r="U51" s="67"/>
      <c r="V51" s="67"/>
      <c r="W51" s="67" t="s">
        <v>84</v>
      </c>
      <c r="X51" s="68">
        <v>907</v>
      </c>
    </row>
    <row r="52" spans="1:24" ht="22.5" x14ac:dyDescent="0.2">
      <c r="A52" s="20">
        <f t="shared" si="0"/>
        <v>48</v>
      </c>
      <c r="B52" s="29" t="s">
        <v>370</v>
      </c>
      <c r="C52" s="29" t="s">
        <v>25</v>
      </c>
      <c r="D52" s="29" t="s">
        <v>371</v>
      </c>
      <c r="E52" s="29" t="s">
        <v>372</v>
      </c>
      <c r="F52" s="29" t="s">
        <v>84</v>
      </c>
      <c r="G52" s="30">
        <v>907</v>
      </c>
      <c r="H52" s="31">
        <v>16</v>
      </c>
      <c r="I52" s="32">
        <v>483</v>
      </c>
      <c r="J52" s="31">
        <v>634</v>
      </c>
      <c r="K52" s="29" t="s">
        <v>40</v>
      </c>
      <c r="L52" s="29" t="s">
        <v>373</v>
      </c>
      <c r="M52" s="29" t="s">
        <v>374</v>
      </c>
      <c r="N52" s="29" t="s">
        <v>54</v>
      </c>
      <c r="O52" s="33">
        <v>7877217500</v>
      </c>
      <c r="P52" s="33" t="s">
        <v>34</v>
      </c>
      <c r="Q52" s="35" t="s">
        <v>375</v>
      </c>
      <c r="R52" s="35" t="s">
        <v>376</v>
      </c>
      <c r="S52" s="75"/>
      <c r="T52" s="73"/>
      <c r="U52" s="67" t="s">
        <v>371</v>
      </c>
      <c r="V52" s="67" t="s">
        <v>372</v>
      </c>
      <c r="W52" s="67" t="s">
        <v>84</v>
      </c>
      <c r="X52" s="68">
        <v>907</v>
      </c>
    </row>
    <row r="53" spans="1:24" ht="15" x14ac:dyDescent="0.2">
      <c r="A53" s="76">
        <f t="shared" si="0"/>
        <v>49</v>
      </c>
      <c r="B53" s="67" t="s">
        <v>377</v>
      </c>
      <c r="C53" s="67" t="s">
        <v>77</v>
      </c>
      <c r="D53" s="67" t="s">
        <v>378</v>
      </c>
      <c r="E53" s="67" t="s">
        <v>34</v>
      </c>
      <c r="F53" s="67" t="s">
        <v>84</v>
      </c>
      <c r="G53" s="68">
        <v>901</v>
      </c>
      <c r="H53" s="69">
        <v>1</v>
      </c>
      <c r="I53" s="32">
        <v>24</v>
      </c>
      <c r="J53" s="69">
        <v>21</v>
      </c>
      <c r="K53" s="67" t="s">
        <v>40</v>
      </c>
      <c r="L53" s="67" t="s">
        <v>379</v>
      </c>
      <c r="M53" s="67" t="s">
        <v>380</v>
      </c>
      <c r="N53" s="67" t="s">
        <v>43</v>
      </c>
      <c r="O53" s="70">
        <v>7877222014</v>
      </c>
      <c r="P53" s="70" t="s">
        <v>34</v>
      </c>
      <c r="Q53" s="74" t="s">
        <v>381</v>
      </c>
      <c r="R53" s="71" t="s">
        <v>382</v>
      </c>
      <c r="S53" s="75"/>
      <c r="T53" s="73"/>
      <c r="U53" s="67" t="s">
        <v>378</v>
      </c>
      <c r="V53" s="67" t="s">
        <v>34</v>
      </c>
      <c r="W53" s="67" t="s">
        <v>84</v>
      </c>
      <c r="X53" s="68">
        <v>901</v>
      </c>
    </row>
    <row r="54" spans="1:24" ht="22.5" x14ac:dyDescent="0.2">
      <c r="A54" s="76">
        <f t="shared" si="0"/>
        <v>50</v>
      </c>
      <c r="B54" s="67" t="s">
        <v>383</v>
      </c>
      <c r="C54" s="67" t="s">
        <v>77</v>
      </c>
      <c r="D54" s="67" t="s">
        <v>384</v>
      </c>
      <c r="E54" s="67" t="s">
        <v>182</v>
      </c>
      <c r="F54" s="67" t="s">
        <v>84</v>
      </c>
      <c r="G54" s="68">
        <v>9071710</v>
      </c>
      <c r="H54" s="69">
        <v>1</v>
      </c>
      <c r="I54" s="32">
        <v>20</v>
      </c>
      <c r="J54" s="69">
        <v>9</v>
      </c>
      <c r="K54" s="67" t="s">
        <v>40</v>
      </c>
      <c r="L54" s="67" t="s">
        <v>385</v>
      </c>
      <c r="M54" s="67" t="s">
        <v>386</v>
      </c>
      <c r="N54" s="67" t="s">
        <v>54</v>
      </c>
      <c r="O54" s="70">
        <v>7872899191</v>
      </c>
      <c r="P54" s="70" t="s">
        <v>34</v>
      </c>
      <c r="Q54" s="74" t="s">
        <v>387</v>
      </c>
      <c r="R54" s="71" t="s">
        <v>388</v>
      </c>
      <c r="S54" s="75"/>
      <c r="T54" s="73"/>
      <c r="U54" s="67" t="s">
        <v>389</v>
      </c>
      <c r="V54" s="67" t="s">
        <v>182</v>
      </c>
      <c r="W54" s="67" t="s">
        <v>84</v>
      </c>
      <c r="X54" s="68">
        <v>9071710</v>
      </c>
    </row>
    <row r="55" spans="1:24" ht="22.5" x14ac:dyDescent="0.2">
      <c r="A55" s="20">
        <f>+A54+1</f>
        <v>51</v>
      </c>
      <c r="B55" s="29" t="s">
        <v>390</v>
      </c>
      <c r="C55" s="29" t="s">
        <v>25</v>
      </c>
      <c r="D55" s="29" t="s">
        <v>391</v>
      </c>
      <c r="E55" s="29" t="s">
        <v>182</v>
      </c>
      <c r="F55" s="29" t="s">
        <v>84</v>
      </c>
      <c r="G55" s="30">
        <v>907</v>
      </c>
      <c r="H55" s="31">
        <v>2</v>
      </c>
      <c r="I55" s="32">
        <v>15</v>
      </c>
      <c r="J55" s="31">
        <v>30</v>
      </c>
      <c r="K55" s="29" t="s">
        <v>29</v>
      </c>
      <c r="L55" s="29" t="s">
        <v>392</v>
      </c>
      <c r="M55" s="29" t="s">
        <v>307</v>
      </c>
      <c r="N55" s="29" t="s">
        <v>219</v>
      </c>
      <c r="O55" s="33">
        <v>7877059994</v>
      </c>
      <c r="P55" s="33">
        <v>8884101558</v>
      </c>
      <c r="Q55" s="74" t="s">
        <v>393</v>
      </c>
      <c r="R55" s="35" t="s">
        <v>394</v>
      </c>
      <c r="S55" s="75"/>
      <c r="T55" s="73"/>
      <c r="U55" s="67" t="s">
        <v>391</v>
      </c>
      <c r="V55" s="67" t="s">
        <v>182</v>
      </c>
      <c r="W55" s="67" t="s">
        <v>84</v>
      </c>
      <c r="X55" s="68">
        <v>907</v>
      </c>
    </row>
    <row r="56" spans="1:24" ht="22.5" x14ac:dyDescent="0.2">
      <c r="A56" s="20">
        <f>+A55+1</f>
        <v>52</v>
      </c>
      <c r="B56" s="29" t="s">
        <v>395</v>
      </c>
      <c r="C56" s="29" t="s">
        <v>25</v>
      </c>
      <c r="D56" s="29" t="s">
        <v>396</v>
      </c>
      <c r="E56" s="29" t="s">
        <v>182</v>
      </c>
      <c r="F56" s="29" t="s">
        <v>84</v>
      </c>
      <c r="G56" s="30">
        <v>907</v>
      </c>
      <c r="H56" s="31">
        <v>1</v>
      </c>
      <c r="I56" s="32">
        <v>26</v>
      </c>
      <c r="J56" s="31">
        <v>2</v>
      </c>
      <c r="K56" s="29" t="s">
        <v>29</v>
      </c>
      <c r="L56" s="29" t="s">
        <v>392</v>
      </c>
      <c r="M56" s="29" t="s">
        <v>307</v>
      </c>
      <c r="N56" s="29" t="s">
        <v>219</v>
      </c>
      <c r="O56" s="33" t="s">
        <v>397</v>
      </c>
      <c r="P56" s="33"/>
      <c r="Q56" s="74" t="s">
        <v>398</v>
      </c>
      <c r="R56" s="35" t="s">
        <v>399</v>
      </c>
      <c r="S56" s="75"/>
      <c r="T56" s="73"/>
      <c r="U56" s="67"/>
      <c r="V56" s="67"/>
      <c r="W56" s="67"/>
      <c r="X56" s="68"/>
    </row>
    <row r="57" spans="1:24" ht="22.5" x14ac:dyDescent="0.2">
      <c r="A57" s="20">
        <f>+A56+1</f>
        <v>53</v>
      </c>
      <c r="B57" s="29" t="s">
        <v>400</v>
      </c>
      <c r="C57" s="29" t="s">
        <v>25</v>
      </c>
      <c r="D57" s="29" t="s">
        <v>401</v>
      </c>
      <c r="E57" s="29" t="s">
        <v>182</v>
      </c>
      <c r="F57" s="29" t="s">
        <v>84</v>
      </c>
      <c r="G57" s="30">
        <v>9071325</v>
      </c>
      <c r="H57" s="31">
        <v>8</v>
      </c>
      <c r="I57" s="32">
        <v>525</v>
      </c>
      <c r="J57" s="31">
        <v>497</v>
      </c>
      <c r="K57" s="29" t="s">
        <v>40</v>
      </c>
      <c r="L57" s="29" t="s">
        <v>373</v>
      </c>
      <c r="M57" s="29" t="s">
        <v>402</v>
      </c>
      <c r="N57" s="29" t="s">
        <v>54</v>
      </c>
      <c r="O57" s="33">
        <v>7877227000</v>
      </c>
      <c r="P57" s="33">
        <v>7872896185</v>
      </c>
      <c r="Q57" s="74" t="s">
        <v>403</v>
      </c>
      <c r="R57" s="48" t="s">
        <v>404</v>
      </c>
      <c r="S57" s="75"/>
      <c r="T57" s="73"/>
      <c r="U57" s="67" t="s">
        <v>401</v>
      </c>
      <c r="V57" s="67" t="s">
        <v>182</v>
      </c>
      <c r="W57" s="67" t="s">
        <v>84</v>
      </c>
      <c r="X57" s="68">
        <v>9071325</v>
      </c>
    </row>
    <row r="58" spans="1:24" ht="22.5" x14ac:dyDescent="0.2">
      <c r="A58" s="20">
        <f t="shared" ref="A58:A68" si="2">+A57+1</f>
        <v>54</v>
      </c>
      <c r="B58" s="29" t="s">
        <v>405</v>
      </c>
      <c r="C58" s="29" t="s">
        <v>25</v>
      </c>
      <c r="D58" s="29" t="s">
        <v>406</v>
      </c>
      <c r="E58" s="29" t="s">
        <v>320</v>
      </c>
      <c r="F58" s="29" t="s">
        <v>84</v>
      </c>
      <c r="G58" s="30">
        <v>901</v>
      </c>
      <c r="H58" s="31">
        <v>1</v>
      </c>
      <c r="I58" s="32">
        <v>27</v>
      </c>
      <c r="J58" s="31">
        <v>8</v>
      </c>
      <c r="K58" s="29" t="s">
        <v>40</v>
      </c>
      <c r="L58" s="29" t="s">
        <v>407</v>
      </c>
      <c r="M58" s="29" t="s">
        <v>408</v>
      </c>
      <c r="N58" s="29" t="s">
        <v>43</v>
      </c>
      <c r="O58" s="33">
        <v>7877251351</v>
      </c>
      <c r="P58" s="33">
        <v>7879777682</v>
      </c>
      <c r="Q58" s="74" t="s">
        <v>409</v>
      </c>
      <c r="R58" s="35" t="s">
        <v>410</v>
      </c>
      <c r="S58" s="75"/>
      <c r="T58" s="73"/>
      <c r="U58" s="67" t="s">
        <v>406</v>
      </c>
      <c r="V58" s="67" t="s">
        <v>320</v>
      </c>
      <c r="W58" s="67" t="s">
        <v>84</v>
      </c>
      <c r="X58" s="68">
        <v>901</v>
      </c>
    </row>
    <row r="59" spans="1:24" ht="22.5" x14ac:dyDescent="0.2">
      <c r="A59" s="20">
        <f t="shared" si="2"/>
        <v>55</v>
      </c>
      <c r="B59" s="29" t="s">
        <v>411</v>
      </c>
      <c r="C59" s="29" t="s">
        <v>77</v>
      </c>
      <c r="D59" s="29" t="s">
        <v>412</v>
      </c>
      <c r="E59" s="29" t="s">
        <v>34</v>
      </c>
      <c r="F59" s="29" t="s">
        <v>84</v>
      </c>
      <c r="G59" s="30">
        <v>907</v>
      </c>
      <c r="H59" s="31">
        <v>0</v>
      </c>
      <c r="I59" s="32">
        <v>25</v>
      </c>
      <c r="J59" s="31">
        <v>8</v>
      </c>
      <c r="K59" s="29" t="s">
        <v>40</v>
      </c>
      <c r="L59" s="29" t="s">
        <v>88</v>
      </c>
      <c r="M59" s="29" t="s">
        <v>413</v>
      </c>
      <c r="N59" s="29" t="s">
        <v>43</v>
      </c>
      <c r="O59" s="33">
        <v>7877228640</v>
      </c>
      <c r="P59" s="33">
        <v>7877254921</v>
      </c>
      <c r="Q59" s="74" t="s">
        <v>414</v>
      </c>
      <c r="R59" s="35" t="s">
        <v>415</v>
      </c>
      <c r="S59" s="75"/>
      <c r="T59" s="73"/>
      <c r="U59" s="67" t="s">
        <v>412</v>
      </c>
      <c r="V59" s="67" t="s">
        <v>182</v>
      </c>
      <c r="W59" s="67" t="s">
        <v>84</v>
      </c>
      <c r="X59" s="68">
        <v>907</v>
      </c>
    </row>
    <row r="60" spans="1:24" ht="22.5" x14ac:dyDescent="0.2">
      <c r="A60" s="20">
        <f t="shared" si="2"/>
        <v>56</v>
      </c>
      <c r="B60" s="29" t="s">
        <v>416</v>
      </c>
      <c r="C60" s="29" t="s">
        <v>25</v>
      </c>
      <c r="D60" s="29" t="s">
        <v>417</v>
      </c>
      <c r="E60" s="29"/>
      <c r="F60" s="29" t="s">
        <v>84</v>
      </c>
      <c r="G60" s="30">
        <v>901</v>
      </c>
      <c r="H60" s="31">
        <v>2</v>
      </c>
      <c r="I60" s="32">
        <v>28</v>
      </c>
      <c r="J60" s="31">
        <v>12</v>
      </c>
      <c r="K60" s="29" t="s">
        <v>40</v>
      </c>
      <c r="L60" s="29" t="s">
        <v>418</v>
      </c>
      <c r="M60" s="29" t="s">
        <v>419</v>
      </c>
      <c r="N60" s="29"/>
      <c r="O60" s="33" t="s">
        <v>420</v>
      </c>
      <c r="P60" s="33"/>
      <c r="Q60" s="74" t="s">
        <v>421</v>
      </c>
      <c r="R60" s="35" t="s">
        <v>422</v>
      </c>
      <c r="S60" s="75"/>
      <c r="T60" s="73"/>
      <c r="U60" s="67"/>
      <c r="V60" s="67"/>
      <c r="W60" s="67"/>
      <c r="X60" s="68"/>
    </row>
    <row r="61" spans="1:24" ht="22.5" x14ac:dyDescent="0.2">
      <c r="A61" s="20">
        <f t="shared" si="2"/>
        <v>57</v>
      </c>
      <c r="B61" s="29" t="s">
        <v>423</v>
      </c>
      <c r="C61" s="29" t="s">
        <v>25</v>
      </c>
      <c r="D61" s="29" t="s">
        <v>424</v>
      </c>
      <c r="E61" s="29" t="s">
        <v>34</v>
      </c>
      <c r="F61" s="29" t="s">
        <v>84</v>
      </c>
      <c r="G61" s="30">
        <v>9012620</v>
      </c>
      <c r="H61" s="31">
        <v>11</v>
      </c>
      <c r="I61" s="32">
        <v>240</v>
      </c>
      <c r="J61" s="31">
        <v>126</v>
      </c>
      <c r="K61" s="29" t="s">
        <v>40</v>
      </c>
      <c r="L61" s="29" t="s">
        <v>425</v>
      </c>
      <c r="M61" s="29" t="s">
        <v>426</v>
      </c>
      <c r="N61" s="29" t="s">
        <v>54</v>
      </c>
      <c r="O61" s="33">
        <v>7877215100</v>
      </c>
      <c r="P61" s="33">
        <v>7872891906</v>
      </c>
      <c r="Q61" s="74" t="s">
        <v>427</v>
      </c>
      <c r="R61" s="35" t="s">
        <v>428</v>
      </c>
      <c r="S61" s="75"/>
      <c r="T61" s="73"/>
      <c r="U61" s="67" t="s">
        <v>424</v>
      </c>
      <c r="V61" s="67" t="s">
        <v>34</v>
      </c>
      <c r="W61" s="67" t="s">
        <v>84</v>
      </c>
      <c r="X61" s="68">
        <v>9012620</v>
      </c>
    </row>
    <row r="62" spans="1:24" ht="22.5" x14ac:dyDescent="0.2">
      <c r="A62" s="20">
        <f t="shared" si="2"/>
        <v>58</v>
      </c>
      <c r="B62" s="29" t="s">
        <v>429</v>
      </c>
      <c r="C62" s="29" t="s">
        <v>25</v>
      </c>
      <c r="D62" s="29" t="s">
        <v>430</v>
      </c>
      <c r="E62" s="29" t="s">
        <v>34</v>
      </c>
      <c r="F62" s="29" t="s">
        <v>84</v>
      </c>
      <c r="G62" s="30">
        <v>907</v>
      </c>
      <c r="H62" s="31">
        <v>26</v>
      </c>
      <c r="I62" s="32">
        <v>503</v>
      </c>
      <c r="J62" s="31">
        <v>445</v>
      </c>
      <c r="K62" s="29" t="s">
        <v>109</v>
      </c>
      <c r="L62" s="29" t="s">
        <v>431</v>
      </c>
      <c r="M62" s="29" t="s">
        <v>432</v>
      </c>
      <c r="N62" s="29" t="s">
        <v>73</v>
      </c>
      <c r="O62" s="33">
        <v>7879933500</v>
      </c>
      <c r="P62" s="33">
        <v>7879333505</v>
      </c>
      <c r="Q62" s="74" t="s">
        <v>261</v>
      </c>
      <c r="R62" s="35" t="s">
        <v>433</v>
      </c>
      <c r="S62" s="75"/>
      <c r="T62" s="73"/>
      <c r="U62" s="67" t="s">
        <v>430</v>
      </c>
      <c r="V62" s="67" t="s">
        <v>34</v>
      </c>
      <c r="W62" s="67" t="s">
        <v>84</v>
      </c>
      <c r="X62" s="68">
        <v>907</v>
      </c>
    </row>
    <row r="63" spans="1:24" ht="22.5" x14ac:dyDescent="0.2">
      <c r="A63" s="20">
        <f t="shared" si="2"/>
        <v>59</v>
      </c>
      <c r="B63" s="29" t="s">
        <v>434</v>
      </c>
      <c r="C63" s="29" t="s">
        <v>25</v>
      </c>
      <c r="D63" s="29" t="s">
        <v>435</v>
      </c>
      <c r="E63" s="29" t="s">
        <v>34</v>
      </c>
      <c r="F63" s="29" t="s">
        <v>84</v>
      </c>
      <c r="G63" s="30">
        <v>907</v>
      </c>
      <c r="H63" s="31">
        <v>5</v>
      </c>
      <c r="I63" s="32">
        <v>96</v>
      </c>
      <c r="J63" s="31"/>
      <c r="K63" s="29" t="s">
        <v>436</v>
      </c>
      <c r="L63" s="29" t="s">
        <v>437</v>
      </c>
      <c r="M63" s="29" t="s">
        <v>438</v>
      </c>
      <c r="N63" s="29" t="s">
        <v>73</v>
      </c>
      <c r="O63" s="33" t="s">
        <v>439</v>
      </c>
      <c r="P63" s="33"/>
      <c r="Q63" s="35" t="s">
        <v>440</v>
      </c>
      <c r="R63" s="35" t="s">
        <v>441</v>
      </c>
      <c r="S63" s="75"/>
      <c r="T63" s="73"/>
      <c r="U63" s="67"/>
      <c r="V63" s="67"/>
      <c r="W63" s="67"/>
      <c r="X63" s="68"/>
    </row>
    <row r="64" spans="1:24" ht="22.5" x14ac:dyDescent="0.2">
      <c r="A64" s="37">
        <f t="shared" si="2"/>
        <v>60</v>
      </c>
      <c r="B64" s="67" t="s">
        <v>442</v>
      </c>
      <c r="C64" s="67" t="s">
        <v>25</v>
      </c>
      <c r="D64" s="67" t="s">
        <v>443</v>
      </c>
      <c r="E64" s="67" t="s">
        <v>182</v>
      </c>
      <c r="F64" s="67" t="s">
        <v>84</v>
      </c>
      <c r="G64" s="68">
        <v>902</v>
      </c>
      <c r="H64" s="69">
        <v>7</v>
      </c>
      <c r="I64" s="32">
        <v>570</v>
      </c>
      <c r="J64" s="69">
        <v>950</v>
      </c>
      <c r="K64" s="67" t="s">
        <v>102</v>
      </c>
      <c r="L64" s="67" t="s">
        <v>103</v>
      </c>
      <c r="M64" s="67" t="s">
        <v>104</v>
      </c>
      <c r="N64" s="67" t="s">
        <v>54</v>
      </c>
      <c r="O64" s="70">
        <v>7877211000</v>
      </c>
      <c r="P64" s="70">
        <v>7877227955</v>
      </c>
      <c r="Q64" s="82" t="s">
        <v>444</v>
      </c>
      <c r="R64" s="71" t="s">
        <v>106</v>
      </c>
      <c r="S64" s="75"/>
      <c r="T64" s="73"/>
      <c r="U64" s="67" t="s">
        <v>445</v>
      </c>
      <c r="V64" s="67" t="s">
        <v>34</v>
      </c>
      <c r="W64" s="67" t="s">
        <v>84</v>
      </c>
      <c r="X64" s="68">
        <v>902</v>
      </c>
    </row>
    <row r="65" spans="1:24" ht="22.5" x14ac:dyDescent="0.2">
      <c r="A65" s="20">
        <f t="shared" si="2"/>
        <v>61</v>
      </c>
      <c r="B65" s="29" t="s">
        <v>446</v>
      </c>
      <c r="C65" s="29" t="s">
        <v>25</v>
      </c>
      <c r="D65" s="29" t="s">
        <v>447</v>
      </c>
      <c r="E65" s="29"/>
      <c r="F65" s="29" t="s">
        <v>84</v>
      </c>
      <c r="G65" s="30">
        <v>908</v>
      </c>
      <c r="H65" s="31">
        <v>2</v>
      </c>
      <c r="I65" s="32">
        <v>47</v>
      </c>
      <c r="J65" s="31">
        <v>17</v>
      </c>
      <c r="K65" s="29" t="s">
        <v>29</v>
      </c>
      <c r="L65" s="29" t="s">
        <v>448</v>
      </c>
      <c r="M65" s="29" t="s">
        <v>31</v>
      </c>
      <c r="N65" s="29" t="s">
        <v>32</v>
      </c>
      <c r="O65" s="33" t="s">
        <v>449</v>
      </c>
      <c r="P65" s="33"/>
      <c r="Q65" s="74" t="s">
        <v>450</v>
      </c>
      <c r="R65" s="83" t="s">
        <v>451</v>
      </c>
      <c r="S65" s="75"/>
      <c r="T65" s="73"/>
      <c r="U65" s="67"/>
      <c r="V65" s="67"/>
      <c r="W65" s="67"/>
      <c r="X65" s="68"/>
    </row>
    <row r="66" spans="1:24" ht="22.5" x14ac:dyDescent="0.25">
      <c r="A66" s="76">
        <f t="shared" si="2"/>
        <v>62</v>
      </c>
      <c r="B66" s="67" t="s">
        <v>452</v>
      </c>
      <c r="C66" s="67" t="s">
        <v>25</v>
      </c>
      <c r="D66" s="67" t="s">
        <v>453</v>
      </c>
      <c r="E66" s="67" t="s">
        <v>182</v>
      </c>
      <c r="F66" s="67" t="s">
        <v>84</v>
      </c>
      <c r="G66" s="68">
        <v>907</v>
      </c>
      <c r="H66" s="69"/>
      <c r="I66" s="32">
        <v>233</v>
      </c>
      <c r="J66" s="69">
        <v>80</v>
      </c>
      <c r="K66" s="67" t="s">
        <v>40</v>
      </c>
      <c r="L66" s="67" t="s">
        <v>454</v>
      </c>
      <c r="M66" s="67" t="s">
        <v>455</v>
      </c>
      <c r="N66" s="67" t="s">
        <v>32</v>
      </c>
      <c r="O66" s="70" t="s">
        <v>456</v>
      </c>
      <c r="P66" s="70"/>
      <c r="Q66" s="74" t="s">
        <v>457</v>
      </c>
      <c r="R66" s="84" t="s">
        <v>458</v>
      </c>
      <c r="S66" s="75"/>
      <c r="T66" s="73"/>
      <c r="U66" s="67" t="s">
        <v>459</v>
      </c>
      <c r="V66" s="67" t="s">
        <v>182</v>
      </c>
      <c r="W66" s="67" t="s">
        <v>84</v>
      </c>
      <c r="X66" s="68" t="s">
        <v>460</v>
      </c>
    </row>
    <row r="67" spans="1:24" ht="22.5" x14ac:dyDescent="0.25">
      <c r="A67" s="76">
        <f t="shared" si="2"/>
        <v>63</v>
      </c>
      <c r="B67" s="52" t="s">
        <v>461</v>
      </c>
      <c r="C67" s="52" t="s">
        <v>25</v>
      </c>
      <c r="D67" s="52" t="s">
        <v>462</v>
      </c>
      <c r="E67" s="52" t="s">
        <v>87</v>
      </c>
      <c r="F67" s="52" t="s">
        <v>61</v>
      </c>
      <c r="G67" s="53">
        <v>979</v>
      </c>
      <c r="H67" s="54">
        <v>17</v>
      </c>
      <c r="I67" s="32">
        <v>388</v>
      </c>
      <c r="J67" s="54">
        <v>545</v>
      </c>
      <c r="K67" s="52" t="s">
        <v>51</v>
      </c>
      <c r="L67" s="52" t="s">
        <v>463</v>
      </c>
      <c r="M67" s="52" t="s">
        <v>464</v>
      </c>
      <c r="N67" s="52" t="s">
        <v>465</v>
      </c>
      <c r="O67" s="55" t="s">
        <v>466</v>
      </c>
      <c r="P67" s="55"/>
      <c r="Q67" s="74" t="s">
        <v>467</v>
      </c>
      <c r="R67" s="85" t="s">
        <v>468</v>
      </c>
      <c r="S67" s="75"/>
      <c r="U67" s="52"/>
      <c r="V67" s="52"/>
      <c r="W67" s="52"/>
      <c r="X67" s="53"/>
    </row>
    <row r="68" spans="1:24" ht="22.5" x14ac:dyDescent="0.25">
      <c r="A68" s="76">
        <f t="shared" si="2"/>
        <v>64</v>
      </c>
      <c r="B68" s="52" t="s">
        <v>469</v>
      </c>
      <c r="C68" s="52" t="s">
        <v>77</v>
      </c>
      <c r="D68" s="52" t="s">
        <v>470</v>
      </c>
      <c r="E68" s="52"/>
      <c r="F68" s="52" t="s">
        <v>84</v>
      </c>
      <c r="G68" s="53">
        <v>901</v>
      </c>
      <c r="H68" s="54">
        <v>0</v>
      </c>
      <c r="I68" s="32">
        <v>8</v>
      </c>
      <c r="J68" s="54">
        <v>8</v>
      </c>
      <c r="K68" s="52" t="s">
        <v>40</v>
      </c>
      <c r="L68" s="52" t="s">
        <v>471</v>
      </c>
      <c r="M68" s="52" t="s">
        <v>472</v>
      </c>
      <c r="N68" s="52" t="s">
        <v>43</v>
      </c>
      <c r="O68" s="55" t="s">
        <v>473</v>
      </c>
      <c r="P68" s="55"/>
      <c r="Q68" s="77" t="s">
        <v>474</v>
      </c>
      <c r="R68" s="86" t="s">
        <v>475</v>
      </c>
      <c r="S68" s="75"/>
      <c r="U68" s="52"/>
      <c r="V68" s="52"/>
      <c r="W68" s="52"/>
      <c r="X68" s="53"/>
    </row>
    <row r="69" spans="1:24" ht="22.5" x14ac:dyDescent="0.25">
      <c r="A69" s="20">
        <f>+A68+1</f>
        <v>65</v>
      </c>
      <c r="B69" s="29" t="s">
        <v>476</v>
      </c>
      <c r="C69" s="29" t="s">
        <v>477</v>
      </c>
      <c r="D69" s="29" t="s">
        <v>478</v>
      </c>
      <c r="E69" s="29" t="s">
        <v>34</v>
      </c>
      <c r="F69" s="29" t="s">
        <v>84</v>
      </c>
      <c r="G69" s="30">
        <v>911</v>
      </c>
      <c r="H69" s="31">
        <v>0</v>
      </c>
      <c r="I69" s="32">
        <v>7</v>
      </c>
      <c r="J69" s="31">
        <v>6</v>
      </c>
      <c r="K69" s="29" t="s">
        <v>40</v>
      </c>
      <c r="L69" s="29" t="s">
        <v>479</v>
      </c>
      <c r="M69" s="29" t="s">
        <v>480</v>
      </c>
      <c r="N69" s="29" t="s">
        <v>43</v>
      </c>
      <c r="O69" s="33" t="s">
        <v>481</v>
      </c>
      <c r="P69" s="33"/>
      <c r="Q69" s="74" t="s">
        <v>482</v>
      </c>
      <c r="R69" s="87" t="s">
        <v>483</v>
      </c>
      <c r="S69" s="75"/>
      <c r="T69" s="73"/>
      <c r="U69" s="67" t="s">
        <v>484</v>
      </c>
      <c r="V69" s="67" t="s">
        <v>34</v>
      </c>
      <c r="W69" s="67" t="s">
        <v>50</v>
      </c>
      <c r="X69" s="68">
        <v>725</v>
      </c>
    </row>
    <row r="70" spans="1:24" ht="22.5" x14ac:dyDescent="0.25">
      <c r="A70" s="20">
        <f>+A69+1</f>
        <v>66</v>
      </c>
      <c r="B70" s="29" t="s">
        <v>485</v>
      </c>
      <c r="C70" s="29" t="s">
        <v>477</v>
      </c>
      <c r="D70" s="29" t="s">
        <v>486</v>
      </c>
      <c r="E70" s="29" t="s">
        <v>34</v>
      </c>
      <c r="F70" s="29" t="s">
        <v>84</v>
      </c>
      <c r="G70" s="30">
        <v>911</v>
      </c>
      <c r="H70" s="31">
        <v>1</v>
      </c>
      <c r="I70" s="32">
        <v>11</v>
      </c>
      <c r="J70" s="31">
        <v>6</v>
      </c>
      <c r="K70" s="29" t="s">
        <v>51</v>
      </c>
      <c r="L70" s="29" t="s">
        <v>487</v>
      </c>
      <c r="M70" s="29" t="s">
        <v>488</v>
      </c>
      <c r="N70" s="29" t="s">
        <v>43</v>
      </c>
      <c r="O70" s="33" t="s">
        <v>489</v>
      </c>
      <c r="P70" s="33"/>
      <c r="Q70" s="74" t="s">
        <v>490</v>
      </c>
      <c r="R70" s="87" t="s">
        <v>491</v>
      </c>
      <c r="S70" s="75"/>
      <c r="T70" s="73"/>
      <c r="U70" s="67"/>
      <c r="V70" s="67"/>
      <c r="W70" s="67"/>
      <c r="X70" s="68"/>
    </row>
    <row r="71" spans="1:24" ht="33.75" x14ac:dyDescent="0.25">
      <c r="A71" s="20">
        <f t="shared" ref="A71:A73" si="3">+A70+1</f>
        <v>67</v>
      </c>
      <c r="B71" s="29" t="s">
        <v>492</v>
      </c>
      <c r="C71" s="29" t="s">
        <v>25</v>
      </c>
      <c r="D71" s="29" t="s">
        <v>493</v>
      </c>
      <c r="E71" s="29" t="s">
        <v>233</v>
      </c>
      <c r="F71" s="29" t="s">
        <v>84</v>
      </c>
      <c r="G71" s="30">
        <v>907</v>
      </c>
      <c r="H71" s="31">
        <v>1</v>
      </c>
      <c r="I71" s="32">
        <v>25</v>
      </c>
      <c r="J71" s="31">
        <v>11</v>
      </c>
      <c r="K71" s="29" t="s">
        <v>62</v>
      </c>
      <c r="L71" s="29" t="s">
        <v>283</v>
      </c>
      <c r="M71" s="29" t="s">
        <v>284</v>
      </c>
      <c r="N71" s="29" t="s">
        <v>43</v>
      </c>
      <c r="O71" s="33" t="s">
        <v>494</v>
      </c>
      <c r="P71" s="33"/>
      <c r="Q71" s="33"/>
      <c r="R71" s="87" t="s">
        <v>495</v>
      </c>
      <c r="S71" s="75"/>
      <c r="T71" s="73"/>
      <c r="U71" s="67" t="s">
        <v>493</v>
      </c>
      <c r="V71" s="67" t="s">
        <v>233</v>
      </c>
      <c r="W71" s="67" t="s">
        <v>84</v>
      </c>
      <c r="X71" s="68">
        <v>907</v>
      </c>
    </row>
    <row r="72" spans="1:24" ht="22.5" x14ac:dyDescent="0.25">
      <c r="A72" s="20">
        <f t="shared" si="3"/>
        <v>68</v>
      </c>
      <c r="B72" s="29" t="s">
        <v>496</v>
      </c>
      <c r="C72" s="29" t="s">
        <v>77</v>
      </c>
      <c r="D72" s="29" t="s">
        <v>497</v>
      </c>
      <c r="E72" s="29" t="s">
        <v>34</v>
      </c>
      <c r="F72" s="29" t="s">
        <v>84</v>
      </c>
      <c r="G72" s="30">
        <v>907</v>
      </c>
      <c r="H72" s="31">
        <v>1</v>
      </c>
      <c r="I72" s="32">
        <v>7</v>
      </c>
      <c r="J72" s="31"/>
      <c r="K72" s="29" t="s">
        <v>29</v>
      </c>
      <c r="L72" s="29" t="s">
        <v>498</v>
      </c>
      <c r="M72" s="29" t="s">
        <v>499</v>
      </c>
      <c r="N72" s="29" t="s">
        <v>43</v>
      </c>
      <c r="O72" s="33" t="s">
        <v>500</v>
      </c>
      <c r="P72" s="33"/>
      <c r="Q72" s="74" t="s">
        <v>501</v>
      </c>
      <c r="R72" s="88" t="s">
        <v>502</v>
      </c>
      <c r="S72" s="75"/>
      <c r="T72" s="73"/>
      <c r="U72" s="67"/>
      <c r="V72" s="67"/>
      <c r="W72" s="67"/>
      <c r="X72" s="68"/>
    </row>
    <row r="73" spans="1:24" ht="23.25" thickBot="1" x14ac:dyDescent="0.25">
      <c r="A73" s="20">
        <f t="shared" si="3"/>
        <v>69</v>
      </c>
      <c r="B73" s="29" t="s">
        <v>503</v>
      </c>
      <c r="C73" s="29" t="s">
        <v>77</v>
      </c>
      <c r="D73" s="29" t="s">
        <v>504</v>
      </c>
      <c r="E73" s="29" t="s">
        <v>34</v>
      </c>
      <c r="F73" s="29" t="s">
        <v>84</v>
      </c>
      <c r="G73" s="30">
        <v>913</v>
      </c>
      <c r="H73" s="31">
        <v>1</v>
      </c>
      <c r="I73" s="32">
        <v>18</v>
      </c>
      <c r="J73" s="31">
        <v>10</v>
      </c>
      <c r="K73" s="29" t="s">
        <v>40</v>
      </c>
      <c r="L73" s="29" t="s">
        <v>505</v>
      </c>
      <c r="M73" s="29" t="s">
        <v>419</v>
      </c>
      <c r="N73" s="29" t="s">
        <v>43</v>
      </c>
      <c r="O73" s="33">
        <v>7877274617</v>
      </c>
      <c r="P73" s="33" t="s">
        <v>0</v>
      </c>
      <c r="Q73" s="74" t="s">
        <v>506</v>
      </c>
      <c r="R73" s="35" t="s">
        <v>507</v>
      </c>
      <c r="S73" s="89"/>
      <c r="T73" s="73"/>
      <c r="U73" s="67" t="s">
        <v>508</v>
      </c>
      <c r="V73" s="67" t="s">
        <v>173</v>
      </c>
      <c r="W73" s="67" t="s">
        <v>84</v>
      </c>
      <c r="X73" s="68">
        <v>913</v>
      </c>
    </row>
    <row r="74" spans="1:24" ht="13.5" thickBot="1" x14ac:dyDescent="0.25">
      <c r="I74" s="92">
        <f>SUM(I5:I73)</f>
        <v>8269</v>
      </c>
    </row>
    <row r="75" spans="1:24" s="10" customFormat="1" ht="13.15" customHeight="1" thickBot="1" x14ac:dyDescent="0.3">
      <c r="A75" s="93">
        <v>26</v>
      </c>
      <c r="B75" s="94" t="s">
        <v>509</v>
      </c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5"/>
      <c r="U75" s="96"/>
      <c r="V75" s="97"/>
      <c r="W75" s="97"/>
      <c r="X75" s="98"/>
    </row>
    <row r="76" spans="1:24" ht="22.5" x14ac:dyDescent="0.2">
      <c r="A76" s="99">
        <v>1</v>
      </c>
      <c r="B76" s="100" t="s">
        <v>510</v>
      </c>
      <c r="C76" s="100" t="s">
        <v>77</v>
      </c>
      <c r="D76" s="100" t="s">
        <v>511</v>
      </c>
      <c r="E76" s="100" t="s">
        <v>512</v>
      </c>
      <c r="F76" s="100" t="s">
        <v>513</v>
      </c>
      <c r="G76" s="101">
        <v>775</v>
      </c>
      <c r="H76" s="102">
        <v>1</v>
      </c>
      <c r="I76" s="103">
        <v>12</v>
      </c>
      <c r="J76" s="102">
        <v>10</v>
      </c>
      <c r="K76" s="100" t="s">
        <v>51</v>
      </c>
      <c r="L76" s="100" t="s">
        <v>514</v>
      </c>
      <c r="M76" s="100" t="s">
        <v>515</v>
      </c>
      <c r="N76" s="100" t="s">
        <v>43</v>
      </c>
      <c r="O76" s="104">
        <v>7877423169</v>
      </c>
      <c r="P76" s="104">
        <v>7877420210</v>
      </c>
      <c r="Q76" s="105" t="s">
        <v>516</v>
      </c>
      <c r="R76" s="106" t="s">
        <v>517</v>
      </c>
      <c r="S76" s="107">
        <f>I76</f>
        <v>12</v>
      </c>
      <c r="U76" s="100" t="s">
        <v>518</v>
      </c>
      <c r="V76" s="100" t="s">
        <v>0</v>
      </c>
      <c r="W76" s="100" t="s">
        <v>513</v>
      </c>
      <c r="X76" s="101">
        <v>775</v>
      </c>
    </row>
    <row r="77" spans="1:24" ht="33.75" x14ac:dyDescent="0.2">
      <c r="A77" s="108">
        <f>+A76+1</f>
        <v>2</v>
      </c>
      <c r="B77" s="59" t="s">
        <v>519</v>
      </c>
      <c r="C77" s="59" t="s">
        <v>246</v>
      </c>
      <c r="D77" s="59" t="s">
        <v>520</v>
      </c>
      <c r="E77" s="59" t="s">
        <v>34</v>
      </c>
      <c r="F77" s="59" t="s">
        <v>521</v>
      </c>
      <c r="G77" s="60">
        <v>738</v>
      </c>
      <c r="H77" s="61">
        <v>26</v>
      </c>
      <c r="I77" s="62">
        <v>750</v>
      </c>
      <c r="J77" s="61">
        <v>1560</v>
      </c>
      <c r="K77" s="59" t="s">
        <v>102</v>
      </c>
      <c r="L77" s="59" t="s">
        <v>522</v>
      </c>
      <c r="M77" s="59" t="s">
        <v>523</v>
      </c>
      <c r="N77" s="59" t="s">
        <v>524</v>
      </c>
      <c r="O77" s="63">
        <v>7878631000</v>
      </c>
      <c r="P77" s="63">
        <v>7878636559</v>
      </c>
      <c r="Q77" s="109" t="s">
        <v>525</v>
      </c>
      <c r="R77" s="65" t="s">
        <v>526</v>
      </c>
      <c r="S77" s="110">
        <f>I77+I78+I79</f>
        <v>1035</v>
      </c>
      <c r="U77" s="59" t="s">
        <v>527</v>
      </c>
      <c r="V77" s="59" t="s">
        <v>34</v>
      </c>
      <c r="W77" s="59" t="s">
        <v>521</v>
      </c>
      <c r="X77" s="60">
        <v>7387001</v>
      </c>
    </row>
    <row r="78" spans="1:24" ht="33.75" x14ac:dyDescent="0.2">
      <c r="A78" s="108">
        <f t="shared" ref="A78:A79" si="4">+A77+1</f>
        <v>3</v>
      </c>
      <c r="B78" s="59" t="s">
        <v>528</v>
      </c>
      <c r="C78" s="59" t="s">
        <v>69</v>
      </c>
      <c r="D78" s="59" t="s">
        <v>520</v>
      </c>
      <c r="E78" s="59" t="s">
        <v>34</v>
      </c>
      <c r="F78" s="59" t="s">
        <v>521</v>
      </c>
      <c r="G78" s="60">
        <v>738</v>
      </c>
      <c r="H78" s="61">
        <v>2</v>
      </c>
      <c r="I78" s="62">
        <v>167</v>
      </c>
      <c r="J78" s="61">
        <v>900</v>
      </c>
      <c r="K78" s="59" t="s">
        <v>102</v>
      </c>
      <c r="L78" s="59" t="s">
        <v>522</v>
      </c>
      <c r="M78" s="59" t="s">
        <v>523</v>
      </c>
      <c r="N78" s="59" t="s">
        <v>524</v>
      </c>
      <c r="O78" s="63">
        <v>7878631000</v>
      </c>
      <c r="P78" s="63">
        <v>7878636559</v>
      </c>
      <c r="Q78" s="109" t="s">
        <v>529</v>
      </c>
      <c r="R78" s="65" t="s">
        <v>526</v>
      </c>
      <c r="S78" s="110"/>
      <c r="U78" s="59" t="s">
        <v>527</v>
      </c>
      <c r="V78" s="59" t="s">
        <v>34</v>
      </c>
      <c r="W78" s="59" t="s">
        <v>521</v>
      </c>
      <c r="X78" s="60">
        <v>7387001</v>
      </c>
    </row>
    <row r="79" spans="1:24" ht="22.5" x14ac:dyDescent="0.2">
      <c r="A79" s="111">
        <f t="shared" si="4"/>
        <v>4</v>
      </c>
      <c r="B79" s="67" t="s">
        <v>530</v>
      </c>
      <c r="C79" s="67" t="s">
        <v>25</v>
      </c>
      <c r="D79" s="67" t="s">
        <v>531</v>
      </c>
      <c r="E79" s="67" t="s">
        <v>532</v>
      </c>
      <c r="F79" s="67" t="s">
        <v>521</v>
      </c>
      <c r="G79" s="68">
        <v>740</v>
      </c>
      <c r="H79" s="69">
        <v>3</v>
      </c>
      <c r="I79" s="103">
        <v>118</v>
      </c>
      <c r="J79" s="69">
        <v>69</v>
      </c>
      <c r="K79" s="67" t="s">
        <v>109</v>
      </c>
      <c r="L79" s="67" t="s">
        <v>533</v>
      </c>
      <c r="M79" s="67" t="s">
        <v>534</v>
      </c>
      <c r="N79" s="67" t="s">
        <v>176</v>
      </c>
      <c r="O79" s="70">
        <v>7878606000</v>
      </c>
      <c r="P79" s="70">
        <v>7878605053</v>
      </c>
      <c r="Q79" s="105" t="s">
        <v>535</v>
      </c>
      <c r="R79" s="71" t="s">
        <v>536</v>
      </c>
      <c r="S79" s="110"/>
      <c r="U79" s="67" t="s">
        <v>537</v>
      </c>
      <c r="V79" s="67" t="s">
        <v>532</v>
      </c>
      <c r="W79" s="67" t="s">
        <v>521</v>
      </c>
      <c r="X79" s="68">
        <v>740</v>
      </c>
    </row>
    <row r="80" spans="1:24" ht="22.5" x14ac:dyDescent="0.2">
      <c r="A80" s="111">
        <f>+A79+1</f>
        <v>5</v>
      </c>
      <c r="B80" s="112" t="s">
        <v>538</v>
      </c>
      <c r="C80" s="112" t="s">
        <v>25</v>
      </c>
      <c r="D80" s="112" t="s">
        <v>539</v>
      </c>
      <c r="E80" s="112"/>
      <c r="F80" s="112" t="s">
        <v>540</v>
      </c>
      <c r="G80" s="113">
        <v>791</v>
      </c>
      <c r="H80" s="114">
        <v>7</v>
      </c>
      <c r="I80" s="115">
        <v>104</v>
      </c>
      <c r="J80" s="114">
        <v>85</v>
      </c>
      <c r="K80" s="112" t="s">
        <v>51</v>
      </c>
      <c r="L80" s="112" t="s">
        <v>541</v>
      </c>
      <c r="M80" s="112" t="s">
        <v>542</v>
      </c>
      <c r="N80" s="112" t="s">
        <v>32</v>
      </c>
      <c r="O80" s="116" t="s">
        <v>543</v>
      </c>
      <c r="P80" s="116"/>
      <c r="Q80" s="106" t="s">
        <v>544</v>
      </c>
      <c r="R80" s="117" t="s">
        <v>545</v>
      </c>
      <c r="S80" s="118">
        <f>+I80+I81</f>
        <v>211</v>
      </c>
      <c r="U80" s="67"/>
      <c r="V80" s="67"/>
      <c r="W80" s="67"/>
      <c r="X80" s="68"/>
    </row>
    <row r="81" spans="1:24" ht="22.5" x14ac:dyDescent="0.2">
      <c r="A81" s="111">
        <f t="shared" ref="A81:A90" si="5">+A80+1</f>
        <v>6</v>
      </c>
      <c r="B81" s="52" t="s">
        <v>546</v>
      </c>
      <c r="C81" s="52" t="s">
        <v>246</v>
      </c>
      <c r="D81" s="52" t="s">
        <v>547</v>
      </c>
      <c r="E81" s="52" t="s">
        <v>548</v>
      </c>
      <c r="F81" s="52" t="s">
        <v>540</v>
      </c>
      <c r="G81" s="53">
        <v>791</v>
      </c>
      <c r="H81" s="54">
        <v>7</v>
      </c>
      <c r="I81" s="103">
        <v>107</v>
      </c>
      <c r="J81" s="54">
        <v>101</v>
      </c>
      <c r="K81" s="52" t="s">
        <v>29</v>
      </c>
      <c r="L81" s="52" t="s">
        <v>549</v>
      </c>
      <c r="M81" s="52" t="s">
        <v>550</v>
      </c>
      <c r="N81" s="52" t="s">
        <v>54</v>
      </c>
      <c r="O81" s="55" t="s">
        <v>551</v>
      </c>
      <c r="P81" s="55" t="s">
        <v>34</v>
      </c>
      <c r="Q81" s="77" t="s">
        <v>552</v>
      </c>
      <c r="R81" s="56" t="s">
        <v>553</v>
      </c>
      <c r="S81" s="119"/>
      <c r="U81" s="52"/>
      <c r="V81" s="52"/>
      <c r="W81" s="52"/>
      <c r="X81" s="53"/>
    </row>
    <row r="82" spans="1:24" ht="22.5" x14ac:dyDescent="0.2">
      <c r="A82" s="111">
        <f t="shared" si="5"/>
        <v>7</v>
      </c>
      <c r="B82" s="100" t="s">
        <v>554</v>
      </c>
      <c r="C82" s="100" t="s">
        <v>77</v>
      </c>
      <c r="D82" s="100" t="s">
        <v>555</v>
      </c>
      <c r="E82" s="100" t="s">
        <v>34</v>
      </c>
      <c r="F82" s="100" t="s">
        <v>556</v>
      </c>
      <c r="G82" s="101">
        <v>773</v>
      </c>
      <c r="H82" s="102">
        <v>1</v>
      </c>
      <c r="I82" s="103">
        <v>17</v>
      </c>
      <c r="J82" s="102">
        <v>21</v>
      </c>
      <c r="K82" s="100" t="s">
        <v>557</v>
      </c>
      <c r="L82" s="100" t="s">
        <v>558</v>
      </c>
      <c r="M82" s="100" t="s">
        <v>559</v>
      </c>
      <c r="N82" s="100" t="s">
        <v>54</v>
      </c>
      <c r="O82" s="104">
        <v>7878891713</v>
      </c>
      <c r="P82" s="104">
        <v>7878894319</v>
      </c>
      <c r="Q82" s="105" t="s">
        <v>560</v>
      </c>
      <c r="R82" s="106" t="s">
        <v>561</v>
      </c>
      <c r="S82" s="120">
        <f>I82+I83</f>
        <v>32</v>
      </c>
      <c r="U82" s="100" t="s">
        <v>562</v>
      </c>
      <c r="V82" s="100" t="s">
        <v>34</v>
      </c>
      <c r="W82" s="100" t="s">
        <v>556</v>
      </c>
      <c r="X82" s="101">
        <v>773</v>
      </c>
    </row>
    <row r="83" spans="1:24" ht="22.5" x14ac:dyDescent="0.2">
      <c r="A83" s="111">
        <f t="shared" si="5"/>
        <v>8</v>
      </c>
      <c r="B83" s="100" t="s">
        <v>563</v>
      </c>
      <c r="C83" s="100" t="s">
        <v>564</v>
      </c>
      <c r="D83" s="100" t="s">
        <v>565</v>
      </c>
      <c r="E83" s="100" t="s">
        <v>34</v>
      </c>
      <c r="F83" s="100" t="s">
        <v>556</v>
      </c>
      <c r="G83" s="101">
        <v>773</v>
      </c>
      <c r="H83" s="102">
        <v>1</v>
      </c>
      <c r="I83" s="103">
        <v>15</v>
      </c>
      <c r="J83" s="102">
        <v>4</v>
      </c>
      <c r="K83" s="100" t="s">
        <v>40</v>
      </c>
      <c r="L83" s="100" t="s">
        <v>566</v>
      </c>
      <c r="M83" s="100" t="s">
        <v>567</v>
      </c>
      <c r="N83" s="100" t="s">
        <v>43</v>
      </c>
      <c r="O83" s="104">
        <v>7878895555</v>
      </c>
      <c r="P83" s="104">
        <v>7878895152</v>
      </c>
      <c r="Q83" s="105" t="s">
        <v>568</v>
      </c>
      <c r="R83" s="106" t="s">
        <v>569</v>
      </c>
      <c r="S83" s="120"/>
      <c r="U83" s="100" t="s">
        <v>570</v>
      </c>
      <c r="V83" s="100" t="s">
        <v>571</v>
      </c>
      <c r="W83" s="100" t="s">
        <v>556</v>
      </c>
      <c r="X83" s="101">
        <v>773</v>
      </c>
    </row>
    <row r="84" spans="1:24" ht="22.5" x14ac:dyDescent="0.2">
      <c r="A84" s="111">
        <f t="shared" si="5"/>
        <v>9</v>
      </c>
      <c r="B84" s="67" t="s">
        <v>572</v>
      </c>
      <c r="C84" s="67" t="s">
        <v>564</v>
      </c>
      <c r="D84" s="67" t="s">
        <v>573</v>
      </c>
      <c r="E84" s="67" t="s">
        <v>574</v>
      </c>
      <c r="F84" s="67" t="s">
        <v>575</v>
      </c>
      <c r="G84" s="68">
        <v>707</v>
      </c>
      <c r="H84" s="69">
        <v>4</v>
      </c>
      <c r="I84" s="103">
        <v>52</v>
      </c>
      <c r="J84" s="69">
        <v>35</v>
      </c>
      <c r="K84" s="67" t="s">
        <v>40</v>
      </c>
      <c r="L84" s="67" t="s">
        <v>41</v>
      </c>
      <c r="M84" s="67" t="s">
        <v>576</v>
      </c>
      <c r="N84" s="67" t="s">
        <v>43</v>
      </c>
      <c r="O84" s="70">
        <v>7878613330</v>
      </c>
      <c r="P84" s="70" t="s">
        <v>34</v>
      </c>
      <c r="Q84" s="105" t="s">
        <v>577</v>
      </c>
      <c r="R84" s="71" t="s">
        <v>578</v>
      </c>
      <c r="S84" s="121">
        <f>I84</f>
        <v>52</v>
      </c>
      <c r="U84" s="67" t="s">
        <v>579</v>
      </c>
      <c r="V84" s="67" t="s">
        <v>34</v>
      </c>
      <c r="W84" s="67" t="s">
        <v>580</v>
      </c>
      <c r="X84" s="68">
        <v>767</v>
      </c>
    </row>
    <row r="85" spans="1:24" ht="30" x14ac:dyDescent="0.2">
      <c r="A85" s="111">
        <f t="shared" si="5"/>
        <v>10</v>
      </c>
      <c r="B85" s="67" t="s">
        <v>581</v>
      </c>
      <c r="C85" s="67" t="s">
        <v>215</v>
      </c>
      <c r="D85" s="67" t="s">
        <v>582</v>
      </c>
      <c r="E85" s="67" t="s">
        <v>583</v>
      </c>
      <c r="F85" s="67" t="s">
        <v>584</v>
      </c>
      <c r="G85" s="68">
        <v>719</v>
      </c>
      <c r="H85" s="69">
        <v>0</v>
      </c>
      <c r="I85" s="103">
        <v>3</v>
      </c>
      <c r="J85" s="69">
        <v>2</v>
      </c>
      <c r="K85" s="67" t="s">
        <v>51</v>
      </c>
      <c r="L85" s="67" t="s">
        <v>585</v>
      </c>
      <c r="M85" s="67" t="s">
        <v>586</v>
      </c>
      <c r="N85" s="67" t="s">
        <v>43</v>
      </c>
      <c r="O85" s="70" t="s">
        <v>587</v>
      </c>
      <c r="P85" s="70"/>
      <c r="Q85" s="105" t="s">
        <v>588</v>
      </c>
      <c r="R85" s="71" t="s">
        <v>589</v>
      </c>
      <c r="S85" s="44">
        <f>+I85</f>
        <v>3</v>
      </c>
      <c r="T85" s="73"/>
      <c r="U85" s="67"/>
      <c r="V85" s="67"/>
      <c r="W85" s="67"/>
      <c r="X85" s="68"/>
    </row>
    <row r="86" spans="1:24" s="73" customFormat="1" ht="22.5" x14ac:dyDescent="0.2">
      <c r="A86" s="111">
        <f>+A85+1</f>
        <v>11</v>
      </c>
      <c r="B86" s="67" t="s">
        <v>590</v>
      </c>
      <c r="C86" s="67" t="s">
        <v>25</v>
      </c>
      <c r="D86" s="67" t="s">
        <v>591</v>
      </c>
      <c r="E86" s="67" t="s">
        <v>592</v>
      </c>
      <c r="F86" s="67" t="s">
        <v>593</v>
      </c>
      <c r="G86" s="68">
        <v>745</v>
      </c>
      <c r="H86" s="69">
        <v>7</v>
      </c>
      <c r="I86" s="103">
        <v>139</v>
      </c>
      <c r="J86" s="69">
        <v>2</v>
      </c>
      <c r="K86" s="67" t="s">
        <v>109</v>
      </c>
      <c r="L86" s="67" t="s">
        <v>594</v>
      </c>
      <c r="M86" s="67" t="s">
        <v>595</v>
      </c>
      <c r="N86" s="67" t="s">
        <v>73</v>
      </c>
      <c r="O86" s="70">
        <v>7878098000</v>
      </c>
      <c r="P86" s="41">
        <v>7878098025</v>
      </c>
      <c r="Q86" s="82" t="s">
        <v>596</v>
      </c>
      <c r="R86" s="122" t="s">
        <v>597</v>
      </c>
      <c r="S86" s="110"/>
      <c r="U86" s="67" t="s">
        <v>459</v>
      </c>
      <c r="V86" s="67" t="s">
        <v>34</v>
      </c>
      <c r="W86" s="67" t="s">
        <v>84</v>
      </c>
      <c r="X86" s="68">
        <v>936</v>
      </c>
    </row>
    <row r="87" spans="1:24" ht="78.75" x14ac:dyDescent="0.2">
      <c r="A87" s="111">
        <f t="shared" si="5"/>
        <v>12</v>
      </c>
      <c r="B87" s="67" t="s">
        <v>598</v>
      </c>
      <c r="C87" s="67" t="s">
        <v>215</v>
      </c>
      <c r="D87" s="67" t="s">
        <v>599</v>
      </c>
      <c r="E87" s="67" t="s">
        <v>600</v>
      </c>
      <c r="F87" s="67" t="s">
        <v>593</v>
      </c>
      <c r="G87" s="68">
        <v>745</v>
      </c>
      <c r="H87" s="69">
        <v>0</v>
      </c>
      <c r="I87" s="103">
        <v>3</v>
      </c>
      <c r="J87" s="69">
        <v>2</v>
      </c>
      <c r="K87" s="67" t="s">
        <v>601</v>
      </c>
      <c r="L87" s="67" t="s">
        <v>602</v>
      </c>
      <c r="M87" s="67" t="s">
        <v>603</v>
      </c>
      <c r="N87" s="67" t="s">
        <v>604</v>
      </c>
      <c r="O87" s="70">
        <v>7873786190</v>
      </c>
      <c r="P87" s="70" t="s">
        <v>34</v>
      </c>
      <c r="Q87" s="105" t="s">
        <v>605</v>
      </c>
      <c r="R87" s="71" t="s">
        <v>606</v>
      </c>
      <c r="S87" s="110"/>
      <c r="U87" s="67" t="s">
        <v>599</v>
      </c>
      <c r="V87" s="123" t="s">
        <v>607</v>
      </c>
      <c r="W87" s="67" t="s">
        <v>593</v>
      </c>
      <c r="X87" s="68">
        <v>745</v>
      </c>
    </row>
    <row r="88" spans="1:24" ht="45" x14ac:dyDescent="0.2">
      <c r="A88" s="111">
        <f t="shared" si="5"/>
        <v>13</v>
      </c>
      <c r="B88" s="67" t="s">
        <v>608</v>
      </c>
      <c r="C88" s="67" t="s">
        <v>215</v>
      </c>
      <c r="D88" s="67" t="s">
        <v>609</v>
      </c>
      <c r="E88" s="67" t="s">
        <v>610</v>
      </c>
      <c r="F88" s="67" t="s">
        <v>593</v>
      </c>
      <c r="G88" s="68">
        <v>745</v>
      </c>
      <c r="H88" s="69">
        <v>0</v>
      </c>
      <c r="I88" s="103">
        <v>4</v>
      </c>
      <c r="J88" s="69">
        <v>5</v>
      </c>
      <c r="K88" s="67" t="s">
        <v>611</v>
      </c>
      <c r="L88" s="67" t="s">
        <v>612</v>
      </c>
      <c r="M88" s="67" t="s">
        <v>613</v>
      </c>
      <c r="N88" s="67" t="s">
        <v>604</v>
      </c>
      <c r="O88" s="70" t="s">
        <v>614</v>
      </c>
      <c r="P88" s="70" t="s">
        <v>34</v>
      </c>
      <c r="Q88" s="105" t="s">
        <v>615</v>
      </c>
      <c r="R88" s="67" t="s">
        <v>616</v>
      </c>
      <c r="S88" s="110"/>
      <c r="U88" s="67" t="s">
        <v>617</v>
      </c>
      <c r="V88" s="67" t="s">
        <v>610</v>
      </c>
      <c r="W88" s="67" t="s">
        <v>593</v>
      </c>
      <c r="X88" s="68">
        <v>745</v>
      </c>
    </row>
    <row r="89" spans="1:24" ht="30" x14ac:dyDescent="0.2">
      <c r="A89" s="111">
        <f t="shared" si="5"/>
        <v>14</v>
      </c>
      <c r="B89" s="52" t="s">
        <v>618</v>
      </c>
      <c r="C89" s="52" t="s">
        <v>246</v>
      </c>
      <c r="D89" s="52" t="s">
        <v>619</v>
      </c>
      <c r="E89" s="52" t="s">
        <v>34</v>
      </c>
      <c r="F89" s="52" t="s">
        <v>593</v>
      </c>
      <c r="G89" s="53">
        <v>745</v>
      </c>
      <c r="H89" s="54">
        <v>9</v>
      </c>
      <c r="I89" s="103">
        <v>400</v>
      </c>
      <c r="J89" s="54">
        <v>603</v>
      </c>
      <c r="K89" s="52" t="s">
        <v>109</v>
      </c>
      <c r="L89" s="52" t="s">
        <v>620</v>
      </c>
      <c r="M89" s="52" t="s">
        <v>621</v>
      </c>
      <c r="N89" s="52" t="s">
        <v>73</v>
      </c>
      <c r="O89" s="55">
        <v>7878886000</v>
      </c>
      <c r="P89" s="55">
        <v>7878886235</v>
      </c>
      <c r="Q89" s="105" t="s">
        <v>622</v>
      </c>
      <c r="R89" s="56" t="s">
        <v>623</v>
      </c>
      <c r="S89" s="110"/>
      <c r="U89" s="59" t="s">
        <v>624</v>
      </c>
      <c r="V89" s="59" t="s">
        <v>34</v>
      </c>
      <c r="W89" s="59" t="s">
        <v>593</v>
      </c>
      <c r="X89" s="60">
        <v>745</v>
      </c>
    </row>
    <row r="90" spans="1:24" ht="22.5" x14ac:dyDescent="0.2">
      <c r="A90" s="111">
        <f t="shared" si="5"/>
        <v>15</v>
      </c>
      <c r="B90" s="52" t="s">
        <v>625</v>
      </c>
      <c r="C90" s="52" t="s">
        <v>626</v>
      </c>
      <c r="D90" s="52" t="s">
        <v>619</v>
      </c>
      <c r="E90" s="52" t="s">
        <v>627</v>
      </c>
      <c r="F90" s="52" t="s">
        <v>628</v>
      </c>
      <c r="G90" s="53">
        <v>745</v>
      </c>
      <c r="H90" s="54">
        <v>18</v>
      </c>
      <c r="I90" s="103">
        <v>132</v>
      </c>
      <c r="J90" s="54">
        <v>37</v>
      </c>
      <c r="K90" s="52" t="s">
        <v>629</v>
      </c>
      <c r="L90" s="52" t="s">
        <v>630</v>
      </c>
      <c r="M90" s="52" t="s">
        <v>631</v>
      </c>
      <c r="N90" s="52" t="s">
        <v>73</v>
      </c>
      <c r="O90" s="55" t="s">
        <v>632</v>
      </c>
      <c r="P90" s="55"/>
      <c r="Q90" s="105" t="s">
        <v>633</v>
      </c>
      <c r="R90" s="56" t="s">
        <v>634</v>
      </c>
      <c r="S90" s="121"/>
      <c r="U90" s="59"/>
      <c r="V90" s="59"/>
      <c r="W90" s="59"/>
      <c r="X90" s="60"/>
    </row>
    <row r="91" spans="1:24" ht="30" x14ac:dyDescent="0.2">
      <c r="A91" s="111">
        <f>+A90+1</f>
        <v>16</v>
      </c>
      <c r="B91" s="52" t="s">
        <v>635</v>
      </c>
      <c r="C91" s="52" t="s">
        <v>246</v>
      </c>
      <c r="D91" s="52" t="s">
        <v>636</v>
      </c>
      <c r="E91" s="52" t="s">
        <v>637</v>
      </c>
      <c r="F91" s="52" t="s">
        <v>628</v>
      </c>
      <c r="G91" s="53">
        <v>745</v>
      </c>
      <c r="H91" s="54">
        <v>5</v>
      </c>
      <c r="I91" s="103">
        <v>312</v>
      </c>
      <c r="J91" s="54">
        <v>280</v>
      </c>
      <c r="K91" s="52" t="s">
        <v>436</v>
      </c>
      <c r="L91" s="52" t="s">
        <v>71</v>
      </c>
      <c r="M91" s="52" t="s">
        <v>31</v>
      </c>
      <c r="N91" s="52" t="s">
        <v>73</v>
      </c>
      <c r="O91" s="55" t="s">
        <v>638</v>
      </c>
      <c r="P91" s="55"/>
      <c r="Q91" s="105" t="s">
        <v>639</v>
      </c>
      <c r="R91" s="56" t="s">
        <v>640</v>
      </c>
      <c r="S91" s="121"/>
      <c r="U91" s="59"/>
      <c r="V91" s="59"/>
      <c r="W91" s="59"/>
      <c r="X91" s="60"/>
    </row>
    <row r="92" spans="1:24" ht="25.5" customHeight="1" x14ac:dyDescent="0.2">
      <c r="A92" s="111">
        <f t="shared" ref="A92:A101" si="6">+A91+1</f>
        <v>17</v>
      </c>
      <c r="B92" s="52" t="s">
        <v>641</v>
      </c>
      <c r="C92" s="52" t="s">
        <v>77</v>
      </c>
      <c r="D92" s="52" t="s">
        <v>642</v>
      </c>
      <c r="E92" s="52"/>
      <c r="F92" s="52" t="s">
        <v>643</v>
      </c>
      <c r="G92" s="53">
        <v>765</v>
      </c>
      <c r="H92" s="54">
        <v>1</v>
      </c>
      <c r="I92" s="103">
        <v>9</v>
      </c>
      <c r="J92" s="54">
        <v>4</v>
      </c>
      <c r="K92" s="52" t="s">
        <v>109</v>
      </c>
      <c r="L92" s="52" t="s">
        <v>174</v>
      </c>
      <c r="M92" s="52" t="s">
        <v>644</v>
      </c>
      <c r="N92" s="52" t="s">
        <v>176</v>
      </c>
      <c r="O92" s="55" t="s">
        <v>645</v>
      </c>
      <c r="P92" s="55"/>
      <c r="Q92" s="105" t="s">
        <v>646</v>
      </c>
      <c r="R92" s="56" t="s">
        <v>647</v>
      </c>
      <c r="S92" s="120"/>
      <c r="U92" s="52"/>
      <c r="V92" s="52"/>
      <c r="W92" s="52"/>
      <c r="X92" s="53"/>
    </row>
    <row r="93" spans="1:24" ht="22.5" x14ac:dyDescent="0.2">
      <c r="A93" s="111">
        <f t="shared" si="6"/>
        <v>18</v>
      </c>
      <c r="B93" s="100" t="s">
        <v>648</v>
      </c>
      <c r="C93" s="100" t="s">
        <v>77</v>
      </c>
      <c r="D93" s="100" t="s">
        <v>649</v>
      </c>
      <c r="E93" s="100" t="s">
        <v>650</v>
      </c>
      <c r="F93" s="100" t="s">
        <v>643</v>
      </c>
      <c r="G93" s="101">
        <v>765</v>
      </c>
      <c r="H93" s="102">
        <v>2</v>
      </c>
      <c r="I93" s="103">
        <v>16</v>
      </c>
      <c r="J93" s="102">
        <v>14</v>
      </c>
      <c r="K93" s="100" t="s">
        <v>109</v>
      </c>
      <c r="L93" s="100" t="s">
        <v>651</v>
      </c>
      <c r="M93" s="100" t="s">
        <v>652</v>
      </c>
      <c r="N93" s="100" t="s">
        <v>176</v>
      </c>
      <c r="O93" s="104">
        <v>7877418525</v>
      </c>
      <c r="P93" s="104">
        <v>7877413215</v>
      </c>
      <c r="Q93" s="105" t="s">
        <v>653</v>
      </c>
      <c r="R93" s="106" t="s">
        <v>654</v>
      </c>
      <c r="S93" s="120"/>
      <c r="U93" s="100" t="s">
        <v>655</v>
      </c>
      <c r="V93" s="100" t="s">
        <v>34</v>
      </c>
      <c r="W93" s="100" t="s">
        <v>643</v>
      </c>
      <c r="X93" s="101">
        <v>765</v>
      </c>
    </row>
    <row r="94" spans="1:24" ht="22.5" x14ac:dyDescent="0.2">
      <c r="A94" s="111">
        <f t="shared" si="6"/>
        <v>19</v>
      </c>
      <c r="B94" s="100" t="s">
        <v>656</v>
      </c>
      <c r="C94" s="100" t="s">
        <v>77</v>
      </c>
      <c r="D94" s="100" t="s">
        <v>657</v>
      </c>
      <c r="E94" s="100" t="s">
        <v>34</v>
      </c>
      <c r="F94" s="100" t="s">
        <v>643</v>
      </c>
      <c r="G94" s="101">
        <v>765</v>
      </c>
      <c r="H94" s="102">
        <v>1</v>
      </c>
      <c r="I94" s="103">
        <v>19</v>
      </c>
      <c r="J94" s="102">
        <v>8</v>
      </c>
      <c r="K94" s="100" t="s">
        <v>109</v>
      </c>
      <c r="L94" s="100" t="s">
        <v>658</v>
      </c>
      <c r="M94" s="100" t="s">
        <v>659</v>
      </c>
      <c r="N94" s="100" t="s">
        <v>73</v>
      </c>
      <c r="O94" s="104" t="s">
        <v>660</v>
      </c>
      <c r="P94" s="104">
        <v>7877412797</v>
      </c>
      <c r="Q94" s="105" t="s">
        <v>661</v>
      </c>
      <c r="R94" s="106" t="s">
        <v>662</v>
      </c>
      <c r="S94" s="120"/>
      <c r="U94" s="100" t="s">
        <v>663</v>
      </c>
      <c r="V94" s="100" t="s">
        <v>34</v>
      </c>
      <c r="W94" s="100" t="s">
        <v>643</v>
      </c>
      <c r="X94" s="101">
        <v>7656733</v>
      </c>
    </row>
    <row r="95" spans="1:24" ht="22.5" x14ac:dyDescent="0.2">
      <c r="A95" s="111">
        <f t="shared" si="6"/>
        <v>20</v>
      </c>
      <c r="B95" s="52" t="s">
        <v>664</v>
      </c>
      <c r="C95" s="52" t="s">
        <v>77</v>
      </c>
      <c r="D95" s="52" t="s">
        <v>665</v>
      </c>
      <c r="E95" s="52" t="s">
        <v>666</v>
      </c>
      <c r="F95" s="52" t="s">
        <v>643</v>
      </c>
      <c r="G95" s="53">
        <v>765</v>
      </c>
      <c r="H95" s="54">
        <v>1</v>
      </c>
      <c r="I95" s="103">
        <v>13</v>
      </c>
      <c r="J95" s="54">
        <v>5</v>
      </c>
      <c r="K95" s="52" t="s">
        <v>132</v>
      </c>
      <c r="L95" s="52" t="s">
        <v>667</v>
      </c>
      <c r="M95" s="52" t="s">
        <v>668</v>
      </c>
      <c r="N95" s="52" t="s">
        <v>73</v>
      </c>
      <c r="O95" s="55" t="s">
        <v>669</v>
      </c>
      <c r="P95" s="55">
        <v>7877410663</v>
      </c>
      <c r="Q95" s="105" t="s">
        <v>670</v>
      </c>
      <c r="R95" s="56" t="s">
        <v>671</v>
      </c>
      <c r="S95" s="120"/>
      <c r="U95" s="52" t="s">
        <v>665</v>
      </c>
      <c r="V95" s="52" t="s">
        <v>666</v>
      </c>
      <c r="W95" s="52" t="s">
        <v>643</v>
      </c>
      <c r="X95" s="53">
        <v>765</v>
      </c>
    </row>
    <row r="96" spans="1:24" ht="22.5" x14ac:dyDescent="0.2">
      <c r="A96" s="111">
        <f t="shared" si="6"/>
        <v>21</v>
      </c>
      <c r="B96" s="52" t="s">
        <v>672</v>
      </c>
      <c r="C96" s="52" t="s">
        <v>77</v>
      </c>
      <c r="D96" s="52" t="s">
        <v>673</v>
      </c>
      <c r="E96" s="52"/>
      <c r="F96" s="52" t="s">
        <v>643</v>
      </c>
      <c r="G96" s="53">
        <v>765</v>
      </c>
      <c r="H96" s="54">
        <v>1</v>
      </c>
      <c r="I96" s="103">
        <v>12</v>
      </c>
      <c r="J96" s="54"/>
      <c r="K96" s="52" t="s">
        <v>436</v>
      </c>
      <c r="L96" s="52" t="s">
        <v>674</v>
      </c>
      <c r="M96" s="52" t="s">
        <v>675</v>
      </c>
      <c r="N96" s="52" t="s">
        <v>176</v>
      </c>
      <c r="O96" s="55" t="s">
        <v>676</v>
      </c>
      <c r="P96" s="55"/>
      <c r="Q96" s="105" t="s">
        <v>677</v>
      </c>
      <c r="R96" s="56" t="s">
        <v>678</v>
      </c>
      <c r="S96" s="120"/>
      <c r="U96" s="52"/>
      <c r="V96" s="52"/>
      <c r="W96" s="52"/>
      <c r="X96" s="53"/>
    </row>
    <row r="97" spans="1:24" ht="15" x14ac:dyDescent="0.2">
      <c r="A97" s="111">
        <f t="shared" si="6"/>
        <v>22</v>
      </c>
      <c r="B97" s="100" t="s">
        <v>679</v>
      </c>
      <c r="C97" s="100" t="s">
        <v>77</v>
      </c>
      <c r="D97" s="100" t="s">
        <v>680</v>
      </c>
      <c r="E97" s="100" t="s">
        <v>681</v>
      </c>
      <c r="F97" s="100" t="s">
        <v>643</v>
      </c>
      <c r="G97" s="101">
        <v>765</v>
      </c>
      <c r="H97" s="102">
        <v>1</v>
      </c>
      <c r="I97" s="103">
        <v>15</v>
      </c>
      <c r="J97" s="102">
        <v>6</v>
      </c>
      <c r="K97" s="100" t="s">
        <v>132</v>
      </c>
      <c r="L97" s="100" t="s">
        <v>682</v>
      </c>
      <c r="M97" s="100" t="s">
        <v>683</v>
      </c>
      <c r="N97" s="100" t="s">
        <v>176</v>
      </c>
      <c r="O97" s="104">
        <v>7877414661</v>
      </c>
      <c r="P97" s="104">
        <v>7877412978</v>
      </c>
      <c r="Q97" s="105" t="s">
        <v>684</v>
      </c>
      <c r="R97" s="106" t="s">
        <v>685</v>
      </c>
      <c r="S97" s="120"/>
      <c r="U97" s="100" t="s">
        <v>686</v>
      </c>
      <c r="V97" s="100" t="s">
        <v>34</v>
      </c>
      <c r="W97" s="100" t="s">
        <v>643</v>
      </c>
      <c r="X97" s="101">
        <v>765</v>
      </c>
    </row>
    <row r="98" spans="1:24" ht="22.5" x14ac:dyDescent="0.2">
      <c r="A98" s="111">
        <f t="shared" si="6"/>
        <v>23</v>
      </c>
      <c r="B98" s="52" t="s">
        <v>687</v>
      </c>
      <c r="C98" s="52" t="s">
        <v>77</v>
      </c>
      <c r="D98" s="52" t="s">
        <v>688</v>
      </c>
      <c r="E98" s="52" t="s">
        <v>666</v>
      </c>
      <c r="F98" s="52" t="s">
        <v>643</v>
      </c>
      <c r="G98" s="53">
        <v>765</v>
      </c>
      <c r="H98" s="54">
        <v>1</v>
      </c>
      <c r="I98" s="103">
        <v>7</v>
      </c>
      <c r="J98" s="54">
        <v>4</v>
      </c>
      <c r="K98" s="52" t="s">
        <v>132</v>
      </c>
      <c r="L98" s="52" t="s">
        <v>689</v>
      </c>
      <c r="M98" s="52" t="s">
        <v>690</v>
      </c>
      <c r="N98" s="52" t="s">
        <v>604</v>
      </c>
      <c r="O98" s="55" t="s">
        <v>691</v>
      </c>
      <c r="P98" s="55" t="s">
        <v>34</v>
      </c>
      <c r="Q98" s="105" t="s">
        <v>692</v>
      </c>
      <c r="R98" s="56" t="s">
        <v>693</v>
      </c>
      <c r="S98" s="120"/>
      <c r="U98" s="59" t="s">
        <v>688</v>
      </c>
      <c r="V98" s="59" t="s">
        <v>666</v>
      </c>
      <c r="W98" s="59" t="s">
        <v>643</v>
      </c>
      <c r="X98" s="60">
        <v>765</v>
      </c>
    </row>
    <row r="99" spans="1:24" ht="33.75" x14ac:dyDescent="0.2">
      <c r="A99" s="111">
        <f t="shared" si="6"/>
        <v>24</v>
      </c>
      <c r="B99" s="59" t="s">
        <v>694</v>
      </c>
      <c r="C99" s="59" t="s">
        <v>25</v>
      </c>
      <c r="D99" s="59" t="s">
        <v>695</v>
      </c>
      <c r="E99" s="59" t="s">
        <v>696</v>
      </c>
      <c r="F99" s="59" t="s">
        <v>643</v>
      </c>
      <c r="G99" s="60">
        <v>765</v>
      </c>
      <c r="H99" s="61">
        <v>7</v>
      </c>
      <c r="I99" s="62">
        <v>156</v>
      </c>
      <c r="J99" s="61">
        <v>2</v>
      </c>
      <c r="K99" s="59" t="s">
        <v>109</v>
      </c>
      <c r="L99" s="59" t="s">
        <v>697</v>
      </c>
      <c r="M99" s="59" t="s">
        <v>698</v>
      </c>
      <c r="N99" s="59" t="s">
        <v>73</v>
      </c>
      <c r="O99" s="63">
        <v>7877414100</v>
      </c>
      <c r="P99" s="63">
        <v>7877414103</v>
      </c>
      <c r="Q99" s="109" t="s">
        <v>403</v>
      </c>
      <c r="R99" s="65" t="s">
        <v>699</v>
      </c>
      <c r="S99" s="120"/>
      <c r="U99" s="59" t="s">
        <v>700</v>
      </c>
      <c r="V99" s="59" t="s">
        <v>701</v>
      </c>
      <c r="W99" s="59" t="s">
        <v>643</v>
      </c>
      <c r="X99" s="60">
        <v>765</v>
      </c>
    </row>
    <row r="100" spans="1:24" ht="22.5" x14ac:dyDescent="0.2">
      <c r="A100" s="111">
        <f t="shared" si="6"/>
        <v>25</v>
      </c>
      <c r="B100" s="67" t="s">
        <v>702</v>
      </c>
      <c r="C100" s="67" t="s">
        <v>25</v>
      </c>
      <c r="D100" s="67" t="s">
        <v>703</v>
      </c>
      <c r="E100" s="67" t="s">
        <v>704</v>
      </c>
      <c r="F100" s="67" t="s">
        <v>580</v>
      </c>
      <c r="G100" s="68">
        <v>767</v>
      </c>
      <c r="H100" s="69">
        <v>2</v>
      </c>
      <c r="I100" s="103">
        <v>26</v>
      </c>
      <c r="J100" s="69">
        <v>36</v>
      </c>
      <c r="K100" s="67" t="s">
        <v>51</v>
      </c>
      <c r="L100" s="67" t="s">
        <v>705</v>
      </c>
      <c r="M100" s="67" t="s">
        <v>576</v>
      </c>
      <c r="N100" s="67" t="s">
        <v>43</v>
      </c>
      <c r="O100" s="70" t="s">
        <v>706</v>
      </c>
      <c r="P100" s="70"/>
      <c r="Q100" s="105" t="s">
        <v>577</v>
      </c>
      <c r="R100" s="71" t="s">
        <v>578</v>
      </c>
      <c r="S100" s="124">
        <f>SUM(I100:I101)</f>
        <v>60</v>
      </c>
      <c r="U100" s="67" t="s">
        <v>707</v>
      </c>
      <c r="V100" s="67"/>
      <c r="W100" s="67" t="s">
        <v>580</v>
      </c>
      <c r="X100" s="68">
        <v>767</v>
      </c>
    </row>
    <row r="101" spans="1:24" ht="34.5" thickBot="1" x14ac:dyDescent="0.25">
      <c r="A101" s="111">
        <f t="shared" si="6"/>
        <v>26</v>
      </c>
      <c r="B101" s="125" t="s">
        <v>708</v>
      </c>
      <c r="C101" s="125" t="s">
        <v>564</v>
      </c>
      <c r="D101" s="125" t="s">
        <v>709</v>
      </c>
      <c r="E101" s="125" t="s">
        <v>710</v>
      </c>
      <c r="F101" s="125" t="s">
        <v>580</v>
      </c>
      <c r="G101" s="126">
        <v>767</v>
      </c>
      <c r="H101" s="127">
        <v>2</v>
      </c>
      <c r="I101" s="128">
        <v>34</v>
      </c>
      <c r="J101" s="127">
        <v>22</v>
      </c>
      <c r="K101" s="125" t="s">
        <v>40</v>
      </c>
      <c r="L101" s="125" t="s">
        <v>41</v>
      </c>
      <c r="M101" s="125" t="s">
        <v>576</v>
      </c>
      <c r="N101" s="125" t="s">
        <v>43</v>
      </c>
      <c r="O101" s="129">
        <v>7878934423</v>
      </c>
      <c r="P101" s="129">
        <v>7878930291</v>
      </c>
      <c r="Q101" s="105" t="s">
        <v>577</v>
      </c>
      <c r="R101" s="130" t="s">
        <v>578</v>
      </c>
      <c r="S101" s="131"/>
      <c r="U101" s="125" t="s">
        <v>707</v>
      </c>
      <c r="V101" s="125" t="s">
        <v>34</v>
      </c>
      <c r="W101" s="125" t="s">
        <v>580</v>
      </c>
      <c r="X101" s="126">
        <v>767</v>
      </c>
    </row>
    <row r="102" spans="1:24" ht="13.5" thickBot="1" x14ac:dyDescent="0.25">
      <c r="A102" s="132"/>
      <c r="B102" s="133"/>
      <c r="C102" s="133"/>
      <c r="D102" s="133"/>
      <c r="E102" s="133"/>
      <c r="F102" s="133"/>
      <c r="G102" s="133"/>
      <c r="H102" s="134"/>
      <c r="I102" s="135">
        <f>SUM(I76:I101)</f>
        <v>2642</v>
      </c>
      <c r="J102" s="136"/>
      <c r="K102" s="133"/>
      <c r="L102" s="133"/>
      <c r="M102" s="133"/>
      <c r="N102" s="133"/>
      <c r="O102" s="133"/>
      <c r="P102" s="133"/>
      <c r="Q102" s="133"/>
      <c r="R102" s="133" t="s">
        <v>139</v>
      </c>
      <c r="S102" s="133"/>
      <c r="U102" s="133"/>
      <c r="V102" s="133"/>
      <c r="W102" s="133"/>
      <c r="X102" s="133"/>
    </row>
    <row r="103" spans="1:24" ht="13.15" customHeight="1" thickBot="1" x14ac:dyDescent="0.25">
      <c r="A103" s="137">
        <v>11</v>
      </c>
      <c r="B103" s="138" t="s">
        <v>711</v>
      </c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9"/>
      <c r="T103" s="140"/>
      <c r="U103" s="141"/>
      <c r="V103" s="142"/>
      <c r="W103" s="142"/>
      <c r="X103" s="143"/>
    </row>
    <row r="104" spans="1:24" ht="45" customHeight="1" x14ac:dyDescent="0.2">
      <c r="A104" s="144">
        <v>1</v>
      </c>
      <c r="B104" s="145" t="s">
        <v>712</v>
      </c>
      <c r="C104" s="145" t="s">
        <v>69</v>
      </c>
      <c r="D104" s="145" t="s">
        <v>713</v>
      </c>
      <c r="E104" s="145" t="s">
        <v>34</v>
      </c>
      <c r="F104" s="145" t="s">
        <v>714</v>
      </c>
      <c r="G104" s="146">
        <v>646</v>
      </c>
      <c r="H104" s="147">
        <v>0</v>
      </c>
      <c r="I104" s="148">
        <v>104</v>
      </c>
      <c r="J104" s="147">
        <v>48</v>
      </c>
      <c r="K104" s="145" t="s">
        <v>109</v>
      </c>
      <c r="L104" s="145" t="s">
        <v>715</v>
      </c>
      <c r="M104" s="145" t="s">
        <v>716</v>
      </c>
      <c r="N104" s="145" t="s">
        <v>119</v>
      </c>
      <c r="O104" s="149">
        <v>7876260700</v>
      </c>
      <c r="P104" s="149">
        <v>7872782611</v>
      </c>
      <c r="Q104" s="150" t="s">
        <v>717</v>
      </c>
      <c r="R104" s="151" t="s">
        <v>1455</v>
      </c>
      <c r="S104" s="152">
        <f>SUM(I104:I108)</f>
        <v>585</v>
      </c>
      <c r="U104" s="153" t="s">
        <v>713</v>
      </c>
      <c r="V104" s="153" t="s">
        <v>34</v>
      </c>
      <c r="W104" s="153" t="s">
        <v>714</v>
      </c>
      <c r="X104" s="154">
        <v>646</v>
      </c>
    </row>
    <row r="105" spans="1:24" ht="22.5" x14ac:dyDescent="0.2">
      <c r="A105" s="155">
        <f>+A104+1</f>
        <v>2</v>
      </c>
      <c r="B105" s="52" t="s">
        <v>718</v>
      </c>
      <c r="C105" s="52" t="s">
        <v>246</v>
      </c>
      <c r="D105" s="52" t="s">
        <v>719</v>
      </c>
      <c r="E105" s="52" t="s">
        <v>34</v>
      </c>
      <c r="F105" s="52" t="s">
        <v>714</v>
      </c>
      <c r="G105" s="53">
        <v>6462000</v>
      </c>
      <c r="H105" s="54">
        <v>7</v>
      </c>
      <c r="I105" s="62">
        <v>130</v>
      </c>
      <c r="J105" s="54">
        <v>2</v>
      </c>
      <c r="K105" s="52" t="s">
        <v>40</v>
      </c>
      <c r="L105" s="52" t="s">
        <v>720</v>
      </c>
      <c r="M105" s="52" t="s">
        <v>721</v>
      </c>
      <c r="N105" s="52" t="s">
        <v>73</v>
      </c>
      <c r="O105" s="55">
        <v>7872787200</v>
      </c>
      <c r="P105" s="55" t="s">
        <v>34</v>
      </c>
      <c r="Q105" s="156" t="s">
        <v>135</v>
      </c>
      <c r="R105" s="56" t="s">
        <v>722</v>
      </c>
      <c r="S105" s="157"/>
      <c r="U105" s="52" t="s">
        <v>719</v>
      </c>
      <c r="V105" s="52" t="s">
        <v>34</v>
      </c>
      <c r="W105" s="52" t="s">
        <v>714</v>
      </c>
      <c r="X105" s="53">
        <v>6462000</v>
      </c>
    </row>
    <row r="106" spans="1:24" ht="33.75" x14ac:dyDescent="0.2">
      <c r="A106" s="155">
        <f t="shared" ref="A106:A114" si="7">+A105+1</f>
        <v>3</v>
      </c>
      <c r="B106" s="158" t="s">
        <v>723</v>
      </c>
      <c r="C106" s="158" t="s">
        <v>69</v>
      </c>
      <c r="D106" s="158" t="s">
        <v>724</v>
      </c>
      <c r="E106" s="158" t="s">
        <v>725</v>
      </c>
      <c r="F106" s="158" t="s">
        <v>714</v>
      </c>
      <c r="G106" s="159">
        <v>646</v>
      </c>
      <c r="H106" s="160">
        <v>1</v>
      </c>
      <c r="I106" s="161">
        <v>15</v>
      </c>
      <c r="J106" s="160">
        <v>4</v>
      </c>
      <c r="K106" s="158" t="s">
        <v>109</v>
      </c>
      <c r="L106" s="158" t="s">
        <v>726</v>
      </c>
      <c r="M106" s="158" t="s">
        <v>727</v>
      </c>
      <c r="N106" s="158" t="s">
        <v>728</v>
      </c>
      <c r="O106" s="162">
        <v>7876261008</v>
      </c>
      <c r="P106" s="162" t="s">
        <v>34</v>
      </c>
      <c r="Q106" s="156" t="s">
        <v>729</v>
      </c>
      <c r="R106" s="163" t="s">
        <v>730</v>
      </c>
      <c r="S106" s="157"/>
      <c r="U106" s="158" t="s">
        <v>731</v>
      </c>
      <c r="V106" s="158" t="s">
        <v>34</v>
      </c>
      <c r="W106" s="158" t="s">
        <v>714</v>
      </c>
      <c r="X106" s="159">
        <v>646</v>
      </c>
    </row>
    <row r="107" spans="1:24" ht="33.75" x14ac:dyDescent="0.2">
      <c r="A107" s="155">
        <f t="shared" si="7"/>
        <v>4</v>
      </c>
      <c r="B107" s="158" t="s">
        <v>732</v>
      </c>
      <c r="C107" s="158" t="s">
        <v>25</v>
      </c>
      <c r="D107" s="158" t="s">
        <v>733</v>
      </c>
      <c r="E107" s="158" t="s">
        <v>734</v>
      </c>
      <c r="F107" s="158" t="s">
        <v>714</v>
      </c>
      <c r="G107" s="159">
        <v>646</v>
      </c>
      <c r="H107" s="160">
        <v>16</v>
      </c>
      <c r="I107" s="161">
        <v>174</v>
      </c>
      <c r="J107" s="160">
        <v>145</v>
      </c>
      <c r="K107" s="158" t="s">
        <v>29</v>
      </c>
      <c r="L107" s="158" t="s">
        <v>735</v>
      </c>
      <c r="M107" s="158" t="s">
        <v>260</v>
      </c>
      <c r="N107" s="158" t="s">
        <v>73</v>
      </c>
      <c r="O107" s="162">
        <v>7877966125</v>
      </c>
      <c r="P107" s="162">
        <v>7877966145</v>
      </c>
      <c r="Q107" s="156" t="s">
        <v>736</v>
      </c>
      <c r="R107" s="163" t="s">
        <v>737</v>
      </c>
      <c r="S107" s="157"/>
      <c r="U107" s="158" t="s">
        <v>733</v>
      </c>
      <c r="V107" s="158" t="s">
        <v>734</v>
      </c>
      <c r="W107" s="158" t="s">
        <v>714</v>
      </c>
      <c r="X107" s="159">
        <v>646</v>
      </c>
    </row>
    <row r="108" spans="1:24" ht="22.5" x14ac:dyDescent="0.2">
      <c r="A108" s="155">
        <f t="shared" si="7"/>
        <v>5</v>
      </c>
      <c r="B108" s="59" t="s">
        <v>738</v>
      </c>
      <c r="C108" s="59" t="s">
        <v>626</v>
      </c>
      <c r="D108" s="59" t="s">
        <v>739</v>
      </c>
      <c r="E108" s="59" t="s">
        <v>740</v>
      </c>
      <c r="F108" s="59" t="s">
        <v>714</v>
      </c>
      <c r="G108" s="60">
        <v>646</v>
      </c>
      <c r="H108" s="61">
        <v>6</v>
      </c>
      <c r="I108" s="62">
        <v>162</v>
      </c>
      <c r="J108" s="61">
        <v>65</v>
      </c>
      <c r="K108" s="59" t="s">
        <v>109</v>
      </c>
      <c r="L108" s="59" t="s">
        <v>741</v>
      </c>
      <c r="M108" s="59" t="s">
        <v>742</v>
      </c>
      <c r="N108" s="59" t="s">
        <v>743</v>
      </c>
      <c r="O108" s="63">
        <v>7877963000</v>
      </c>
      <c r="P108" s="63">
        <v>7877962270</v>
      </c>
      <c r="Q108" s="164" t="s">
        <v>744</v>
      </c>
      <c r="R108" s="65" t="s">
        <v>745</v>
      </c>
      <c r="S108" s="157"/>
      <c r="U108" s="59" t="s">
        <v>746</v>
      </c>
      <c r="V108" s="59" t="s">
        <v>0</v>
      </c>
      <c r="W108" s="59" t="s">
        <v>714</v>
      </c>
      <c r="X108" s="60">
        <v>646</v>
      </c>
    </row>
    <row r="109" spans="1:24" ht="22.5" x14ac:dyDescent="0.2">
      <c r="A109" s="155">
        <f t="shared" si="7"/>
        <v>6</v>
      </c>
      <c r="B109" s="67" t="s">
        <v>747</v>
      </c>
      <c r="C109" s="67" t="s">
        <v>564</v>
      </c>
      <c r="D109" s="67" t="s">
        <v>748</v>
      </c>
      <c r="E109" s="67" t="s">
        <v>749</v>
      </c>
      <c r="F109" s="67" t="s">
        <v>750</v>
      </c>
      <c r="G109" s="68">
        <v>6592814</v>
      </c>
      <c r="H109" s="69">
        <v>1</v>
      </c>
      <c r="I109" s="161">
        <v>49</v>
      </c>
      <c r="J109" s="69">
        <v>13</v>
      </c>
      <c r="K109" s="67" t="s">
        <v>40</v>
      </c>
      <c r="L109" s="67" t="s">
        <v>751</v>
      </c>
      <c r="M109" s="67" t="s">
        <v>752</v>
      </c>
      <c r="N109" s="67" t="s">
        <v>43</v>
      </c>
      <c r="O109" s="70">
        <v>7878981000</v>
      </c>
      <c r="P109" s="70">
        <v>7878987738</v>
      </c>
      <c r="Q109" s="156" t="s">
        <v>753</v>
      </c>
      <c r="R109" s="71" t="s">
        <v>754</v>
      </c>
      <c r="S109" s="110">
        <f>SUM(I109:I110)</f>
        <v>73</v>
      </c>
      <c r="U109" s="67" t="s">
        <v>755</v>
      </c>
      <c r="V109" s="67" t="s">
        <v>749</v>
      </c>
      <c r="W109" s="67" t="s">
        <v>750</v>
      </c>
      <c r="X109" s="68">
        <v>6592814</v>
      </c>
    </row>
    <row r="110" spans="1:24" ht="15" x14ac:dyDescent="0.2">
      <c r="A110" s="155">
        <f t="shared" si="7"/>
        <v>7</v>
      </c>
      <c r="B110" s="67" t="s">
        <v>756</v>
      </c>
      <c r="C110" s="67" t="s">
        <v>25</v>
      </c>
      <c r="D110" s="67" t="s">
        <v>757</v>
      </c>
      <c r="E110" s="67" t="s">
        <v>758</v>
      </c>
      <c r="F110" s="67" t="s">
        <v>750</v>
      </c>
      <c r="G110" s="68">
        <v>659</v>
      </c>
      <c r="H110" s="69">
        <v>2</v>
      </c>
      <c r="I110" s="161">
        <v>24</v>
      </c>
      <c r="J110" s="69">
        <v>20</v>
      </c>
      <c r="K110" s="67" t="s">
        <v>29</v>
      </c>
      <c r="L110" s="67" t="s">
        <v>759</v>
      </c>
      <c r="M110" s="67" t="s">
        <v>760</v>
      </c>
      <c r="N110" s="67" t="s">
        <v>761</v>
      </c>
      <c r="O110" s="70">
        <v>7875442000</v>
      </c>
      <c r="P110" s="70">
        <v>7875442010</v>
      </c>
      <c r="Q110" s="156" t="s">
        <v>762</v>
      </c>
      <c r="R110" s="71" t="s">
        <v>763</v>
      </c>
      <c r="S110" s="110"/>
      <c r="U110" s="67" t="s">
        <v>764</v>
      </c>
      <c r="V110" s="67" t="s">
        <v>34</v>
      </c>
      <c r="W110" s="67" t="s">
        <v>750</v>
      </c>
      <c r="X110" s="68">
        <v>659</v>
      </c>
    </row>
    <row r="111" spans="1:24" ht="23.25" thickBot="1" x14ac:dyDescent="0.25">
      <c r="A111" s="155">
        <f t="shared" si="7"/>
        <v>8</v>
      </c>
      <c r="B111" s="158" t="s">
        <v>765</v>
      </c>
      <c r="C111" s="158" t="s">
        <v>25</v>
      </c>
      <c r="D111" s="158" t="s">
        <v>766</v>
      </c>
      <c r="E111" s="158" t="s">
        <v>767</v>
      </c>
      <c r="F111" s="158" t="s">
        <v>768</v>
      </c>
      <c r="G111" s="159">
        <v>674</v>
      </c>
      <c r="H111" s="160">
        <v>7</v>
      </c>
      <c r="I111" s="161">
        <v>104</v>
      </c>
      <c r="J111" s="160">
        <v>129</v>
      </c>
      <c r="K111" s="158" t="s">
        <v>62</v>
      </c>
      <c r="L111" s="158" t="s">
        <v>769</v>
      </c>
      <c r="M111" s="158" t="s">
        <v>770</v>
      </c>
      <c r="N111" s="158" t="s">
        <v>32</v>
      </c>
      <c r="O111" s="162">
        <v>7878541000</v>
      </c>
      <c r="P111" s="162">
        <v>7878541100</v>
      </c>
      <c r="Q111" s="156" t="s">
        <v>771</v>
      </c>
      <c r="R111" s="163" t="s">
        <v>772</v>
      </c>
      <c r="S111" s="165">
        <f>I111</f>
        <v>104</v>
      </c>
      <c r="U111" s="158" t="s">
        <v>773</v>
      </c>
      <c r="V111" s="158" t="s">
        <v>34</v>
      </c>
      <c r="W111" s="158" t="s">
        <v>84</v>
      </c>
      <c r="X111" s="159">
        <v>9364225</v>
      </c>
    </row>
    <row r="112" spans="1:24" ht="22.5" x14ac:dyDescent="0.2">
      <c r="A112" s="155">
        <f t="shared" si="7"/>
        <v>9</v>
      </c>
      <c r="B112" s="166" t="s">
        <v>774</v>
      </c>
      <c r="C112" s="166" t="s">
        <v>77</v>
      </c>
      <c r="D112" s="166" t="s">
        <v>775</v>
      </c>
      <c r="E112" s="145" t="s">
        <v>34</v>
      </c>
      <c r="F112" s="166" t="s">
        <v>776</v>
      </c>
      <c r="G112" s="167">
        <v>613</v>
      </c>
      <c r="H112" s="168">
        <v>1</v>
      </c>
      <c r="I112" s="169">
        <v>10</v>
      </c>
      <c r="J112" s="168"/>
      <c r="K112" s="166" t="s">
        <v>40</v>
      </c>
      <c r="L112" s="166" t="s">
        <v>777</v>
      </c>
      <c r="M112" s="166" t="s">
        <v>419</v>
      </c>
      <c r="N112" s="166" t="s">
        <v>778</v>
      </c>
      <c r="O112" s="170" t="s">
        <v>779</v>
      </c>
      <c r="P112" s="170"/>
      <c r="Q112" s="171"/>
      <c r="R112" s="172" t="s">
        <v>780</v>
      </c>
      <c r="S112" s="173">
        <f>+I112</f>
        <v>10</v>
      </c>
      <c r="U112" s="166"/>
      <c r="V112" s="166"/>
      <c r="W112" s="166"/>
      <c r="X112" s="167"/>
    </row>
    <row r="113" spans="1:24" ht="22.5" x14ac:dyDescent="0.2">
      <c r="A113" s="155">
        <f t="shared" si="7"/>
        <v>10</v>
      </c>
      <c r="B113" s="166" t="s">
        <v>781</v>
      </c>
      <c r="C113" s="166" t="s">
        <v>215</v>
      </c>
      <c r="D113" s="166" t="s">
        <v>782</v>
      </c>
      <c r="E113" s="174" t="s">
        <v>783</v>
      </c>
      <c r="F113" s="166" t="s">
        <v>784</v>
      </c>
      <c r="G113" s="167">
        <v>693</v>
      </c>
      <c r="H113" s="168">
        <v>1</v>
      </c>
      <c r="I113" s="169">
        <v>4</v>
      </c>
      <c r="J113" s="168">
        <v>2</v>
      </c>
      <c r="K113" s="166" t="s">
        <v>51</v>
      </c>
      <c r="L113" s="166" t="s">
        <v>785</v>
      </c>
      <c r="M113" s="166" t="s">
        <v>480</v>
      </c>
      <c r="N113" s="166" t="s">
        <v>43</v>
      </c>
      <c r="O113" s="170" t="s">
        <v>786</v>
      </c>
      <c r="P113" s="162" t="s">
        <v>34</v>
      </c>
      <c r="Q113" s="171"/>
      <c r="R113" s="172" t="s">
        <v>787</v>
      </c>
      <c r="S113" s="173"/>
      <c r="U113" s="166"/>
      <c r="V113" s="166"/>
      <c r="W113" s="166"/>
      <c r="X113" s="167"/>
    </row>
    <row r="114" spans="1:24" ht="34.5" thickBot="1" x14ac:dyDescent="0.25">
      <c r="A114" s="155">
        <f t="shared" si="7"/>
        <v>11</v>
      </c>
      <c r="B114" s="125" t="s">
        <v>788</v>
      </c>
      <c r="C114" s="125" t="s">
        <v>25</v>
      </c>
      <c r="D114" s="125" t="s">
        <v>789</v>
      </c>
      <c r="E114" s="125" t="s">
        <v>34</v>
      </c>
      <c r="F114" s="125" t="s">
        <v>790</v>
      </c>
      <c r="G114" s="126">
        <v>949</v>
      </c>
      <c r="H114" s="127">
        <v>12</v>
      </c>
      <c r="I114" s="175">
        <v>60</v>
      </c>
      <c r="J114" s="127">
        <v>30</v>
      </c>
      <c r="K114" s="125" t="s">
        <v>29</v>
      </c>
      <c r="L114" s="125" t="s">
        <v>791</v>
      </c>
      <c r="M114" s="125" t="s">
        <v>792</v>
      </c>
      <c r="N114" s="125" t="s">
        <v>54</v>
      </c>
      <c r="O114" s="129">
        <v>7876419090</v>
      </c>
      <c r="P114" s="129" t="s">
        <v>34</v>
      </c>
      <c r="Q114" s="156" t="s">
        <v>793</v>
      </c>
      <c r="R114" s="130" t="s">
        <v>794</v>
      </c>
      <c r="S114" s="176">
        <f>I114</f>
        <v>60</v>
      </c>
      <c r="U114" s="125" t="s">
        <v>795</v>
      </c>
      <c r="V114" s="125" t="s">
        <v>796</v>
      </c>
      <c r="W114" s="125" t="s">
        <v>790</v>
      </c>
      <c r="X114" s="126">
        <v>949</v>
      </c>
    </row>
    <row r="115" spans="1:24" ht="13.5" thickBot="1" x14ac:dyDescent="0.25">
      <c r="A115" s="132"/>
      <c r="B115" s="133"/>
      <c r="C115" s="133"/>
      <c r="D115" s="133"/>
      <c r="E115" s="133"/>
      <c r="F115" s="133"/>
      <c r="G115" s="133"/>
      <c r="H115" s="134"/>
      <c r="I115" s="177">
        <f>SUM(I104:I114)</f>
        <v>836</v>
      </c>
      <c r="J115" s="134"/>
      <c r="K115" s="133"/>
      <c r="L115" s="133"/>
      <c r="M115" s="133"/>
      <c r="N115" s="133"/>
      <c r="O115" s="133"/>
      <c r="P115" s="133"/>
      <c r="Q115" s="133"/>
      <c r="R115" s="133"/>
      <c r="S115" s="133"/>
      <c r="U115" s="133"/>
      <c r="V115" s="133"/>
      <c r="W115" s="133"/>
      <c r="X115" s="133"/>
    </row>
    <row r="116" spans="1:24" ht="13.15" customHeight="1" thickBot="1" x14ac:dyDescent="0.25">
      <c r="A116" s="178">
        <v>40</v>
      </c>
      <c r="B116" s="179" t="s">
        <v>797</v>
      </c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  <c r="O116" s="179"/>
      <c r="P116" s="179"/>
      <c r="Q116" s="179"/>
      <c r="R116" s="179"/>
      <c r="S116" s="180"/>
      <c r="U116" s="181"/>
      <c r="V116" s="182"/>
      <c r="W116" s="182"/>
      <c r="X116" s="183"/>
    </row>
    <row r="117" spans="1:24" ht="22.5" x14ac:dyDescent="0.2">
      <c r="A117" s="184">
        <v>1</v>
      </c>
      <c r="B117" s="185" t="s">
        <v>798</v>
      </c>
      <c r="C117" s="185" t="s">
        <v>25</v>
      </c>
      <c r="D117" s="185" t="s">
        <v>799</v>
      </c>
      <c r="E117" s="185" t="s">
        <v>800</v>
      </c>
      <c r="F117" s="185" t="s">
        <v>801</v>
      </c>
      <c r="G117" s="186">
        <v>605</v>
      </c>
      <c r="H117" s="187">
        <v>4</v>
      </c>
      <c r="I117" s="188">
        <v>152</v>
      </c>
      <c r="J117" s="187">
        <v>132</v>
      </c>
      <c r="K117" s="185" t="s">
        <v>40</v>
      </c>
      <c r="L117" s="185" t="s">
        <v>802</v>
      </c>
      <c r="M117" s="185" t="s">
        <v>803</v>
      </c>
      <c r="N117" s="185" t="s">
        <v>54</v>
      </c>
      <c r="O117" s="189">
        <v>7876588000</v>
      </c>
      <c r="P117" s="189">
        <v>7876588020</v>
      </c>
      <c r="Q117" s="190" t="s">
        <v>804</v>
      </c>
      <c r="R117" s="191" t="s">
        <v>805</v>
      </c>
      <c r="S117" s="192">
        <f>SUM(I117:I119)</f>
        <v>250</v>
      </c>
      <c r="U117" s="185" t="s">
        <v>806</v>
      </c>
      <c r="V117" s="185" t="s">
        <v>34</v>
      </c>
      <c r="W117" s="185" t="s">
        <v>801</v>
      </c>
      <c r="X117" s="186">
        <v>604</v>
      </c>
    </row>
    <row r="118" spans="1:24" ht="22.5" x14ac:dyDescent="0.2">
      <c r="A118" s="184">
        <f>+A117+1</f>
        <v>2</v>
      </c>
      <c r="B118" s="193" t="s">
        <v>807</v>
      </c>
      <c r="C118" s="193" t="s">
        <v>77</v>
      </c>
      <c r="D118" s="193" t="s">
        <v>808</v>
      </c>
      <c r="E118" s="193" t="s">
        <v>809</v>
      </c>
      <c r="F118" s="193" t="s">
        <v>801</v>
      </c>
      <c r="G118" s="194">
        <v>605</v>
      </c>
      <c r="H118" s="195">
        <v>1</v>
      </c>
      <c r="I118" s="196">
        <v>24</v>
      </c>
      <c r="J118" s="195">
        <v>6</v>
      </c>
      <c r="K118" s="193" t="s">
        <v>40</v>
      </c>
      <c r="L118" s="193" t="s">
        <v>479</v>
      </c>
      <c r="M118" s="193" t="s">
        <v>810</v>
      </c>
      <c r="N118" s="193" t="s">
        <v>43</v>
      </c>
      <c r="O118" s="197">
        <v>7878828341</v>
      </c>
      <c r="P118" s="197">
        <v>7878826818</v>
      </c>
      <c r="Q118" s="190" t="s">
        <v>811</v>
      </c>
      <c r="R118" s="198" t="s">
        <v>812</v>
      </c>
      <c r="S118" s="199"/>
      <c r="U118" s="193" t="s">
        <v>813</v>
      </c>
      <c r="V118" s="193" t="s">
        <v>34</v>
      </c>
      <c r="W118" s="193" t="s">
        <v>801</v>
      </c>
      <c r="X118" s="194">
        <v>605</v>
      </c>
    </row>
    <row r="119" spans="1:24" ht="15" x14ac:dyDescent="0.2">
      <c r="A119" s="184">
        <f t="shared" ref="A119:A156" si="8">+A118+1</f>
        <v>3</v>
      </c>
      <c r="B119" s="193" t="s">
        <v>814</v>
      </c>
      <c r="C119" s="193" t="s">
        <v>564</v>
      </c>
      <c r="D119" s="193" t="s">
        <v>815</v>
      </c>
      <c r="E119" s="193" t="s">
        <v>34</v>
      </c>
      <c r="F119" s="193" t="s">
        <v>801</v>
      </c>
      <c r="G119" s="194">
        <v>605</v>
      </c>
      <c r="H119" s="195">
        <v>3</v>
      </c>
      <c r="I119" s="196">
        <v>74</v>
      </c>
      <c r="J119" s="195">
        <v>13</v>
      </c>
      <c r="K119" s="193" t="s">
        <v>40</v>
      </c>
      <c r="L119" s="193" t="s">
        <v>816</v>
      </c>
      <c r="M119" s="193" t="s">
        <v>817</v>
      </c>
      <c r="N119" s="193" t="s">
        <v>43</v>
      </c>
      <c r="O119" s="197">
        <v>7878828000</v>
      </c>
      <c r="P119" s="197">
        <v>7878821030</v>
      </c>
      <c r="Q119" s="200" t="s">
        <v>818</v>
      </c>
      <c r="R119" s="198" t="s">
        <v>819</v>
      </c>
      <c r="S119" s="199"/>
      <c r="U119" s="193" t="s">
        <v>820</v>
      </c>
      <c r="V119" s="193" t="s">
        <v>34</v>
      </c>
      <c r="W119" s="193" t="s">
        <v>801</v>
      </c>
      <c r="X119" s="194">
        <v>605</v>
      </c>
    </row>
    <row r="120" spans="1:24" ht="21.4" customHeight="1" x14ac:dyDescent="0.2">
      <c r="A120" s="37">
        <f t="shared" si="8"/>
        <v>4</v>
      </c>
      <c r="B120" s="67" t="s">
        <v>821</v>
      </c>
      <c r="C120" s="67" t="s">
        <v>25</v>
      </c>
      <c r="D120" s="67" t="s">
        <v>822</v>
      </c>
      <c r="E120" s="67" t="s">
        <v>823</v>
      </c>
      <c r="F120" s="67" t="s">
        <v>824</v>
      </c>
      <c r="G120" s="68">
        <v>610</v>
      </c>
      <c r="H120" s="69">
        <v>6</v>
      </c>
      <c r="I120" s="196">
        <v>118</v>
      </c>
      <c r="J120" s="69">
        <v>67</v>
      </c>
      <c r="K120" s="67" t="s">
        <v>40</v>
      </c>
      <c r="L120" s="67" t="s">
        <v>825</v>
      </c>
      <c r="M120" s="67" t="s">
        <v>826</v>
      </c>
      <c r="N120" s="67" t="s">
        <v>54</v>
      </c>
      <c r="O120" s="70">
        <v>7875899000</v>
      </c>
      <c r="P120" s="70">
        <v>7875899040</v>
      </c>
      <c r="Q120" s="200" t="s">
        <v>827</v>
      </c>
      <c r="R120" s="71" t="s">
        <v>828</v>
      </c>
      <c r="S120" s="121">
        <f>I120</f>
        <v>118</v>
      </c>
      <c r="U120" s="67" t="s">
        <v>829</v>
      </c>
      <c r="V120" s="67" t="s">
        <v>34</v>
      </c>
      <c r="W120" s="67" t="s">
        <v>824</v>
      </c>
      <c r="X120" s="68">
        <v>610</v>
      </c>
    </row>
    <row r="121" spans="1:24" ht="21.4" customHeight="1" x14ac:dyDescent="0.2">
      <c r="A121" s="37">
        <f t="shared" si="8"/>
        <v>5</v>
      </c>
      <c r="B121" s="67" t="s">
        <v>830</v>
      </c>
      <c r="C121" s="67" t="s">
        <v>25</v>
      </c>
      <c r="D121" s="67" t="s">
        <v>831</v>
      </c>
      <c r="E121" s="67" t="s">
        <v>832</v>
      </c>
      <c r="F121" s="67" t="s">
        <v>833</v>
      </c>
      <c r="G121" s="68">
        <v>622</v>
      </c>
      <c r="H121" s="69">
        <v>1</v>
      </c>
      <c r="I121" s="196">
        <v>75</v>
      </c>
      <c r="J121" s="69"/>
      <c r="K121" s="67" t="s">
        <v>834</v>
      </c>
      <c r="L121" s="67" t="s">
        <v>835</v>
      </c>
      <c r="M121" s="67" t="s">
        <v>836</v>
      </c>
      <c r="N121" s="67" t="s">
        <v>54</v>
      </c>
      <c r="O121" s="70" t="s">
        <v>837</v>
      </c>
      <c r="P121" s="70"/>
      <c r="Q121" s="200" t="s">
        <v>838</v>
      </c>
      <c r="R121" s="71" t="s">
        <v>839</v>
      </c>
      <c r="S121" s="121"/>
      <c r="U121" s="67"/>
      <c r="V121" s="67"/>
      <c r="W121" s="67"/>
      <c r="X121" s="68"/>
    </row>
    <row r="122" spans="1:24" ht="33.75" x14ac:dyDescent="0.2">
      <c r="A122" s="184">
        <f t="shared" si="8"/>
        <v>6</v>
      </c>
      <c r="B122" s="193" t="s">
        <v>840</v>
      </c>
      <c r="C122" s="193" t="s">
        <v>626</v>
      </c>
      <c r="D122" s="193" t="s">
        <v>841</v>
      </c>
      <c r="E122" s="193" t="s">
        <v>842</v>
      </c>
      <c r="F122" s="193" t="s">
        <v>833</v>
      </c>
      <c r="G122" s="194">
        <v>623</v>
      </c>
      <c r="H122" s="195">
        <v>2</v>
      </c>
      <c r="I122" s="196">
        <v>88</v>
      </c>
      <c r="J122" s="195">
        <v>52</v>
      </c>
      <c r="K122" s="193" t="s">
        <v>29</v>
      </c>
      <c r="L122" s="193" t="s">
        <v>843</v>
      </c>
      <c r="M122" s="193" t="s">
        <v>196</v>
      </c>
      <c r="N122" s="193" t="s">
        <v>844</v>
      </c>
      <c r="O122" s="197">
        <v>7872545400</v>
      </c>
      <c r="P122" s="197">
        <v>7872545421</v>
      </c>
      <c r="Q122" s="200" t="s">
        <v>845</v>
      </c>
      <c r="R122" s="198" t="s">
        <v>846</v>
      </c>
      <c r="S122" s="199">
        <f>SUM(I121:I128)</f>
        <v>316</v>
      </c>
      <c r="U122" s="193" t="s">
        <v>847</v>
      </c>
      <c r="V122" s="193" t="s">
        <v>34</v>
      </c>
      <c r="W122" s="193" t="s">
        <v>833</v>
      </c>
      <c r="X122" s="194">
        <v>622</v>
      </c>
    </row>
    <row r="123" spans="1:24" ht="22.5" x14ac:dyDescent="0.2">
      <c r="A123" s="184">
        <f t="shared" si="8"/>
        <v>7</v>
      </c>
      <c r="B123" s="193" t="s">
        <v>848</v>
      </c>
      <c r="C123" s="193" t="s">
        <v>25</v>
      </c>
      <c r="D123" s="193" t="s">
        <v>849</v>
      </c>
      <c r="E123" s="193" t="s">
        <v>832</v>
      </c>
      <c r="F123" s="193" t="s">
        <v>833</v>
      </c>
      <c r="G123" s="194">
        <v>6221209</v>
      </c>
      <c r="H123" s="195">
        <v>1</v>
      </c>
      <c r="I123" s="196">
        <v>16</v>
      </c>
      <c r="J123" s="195">
        <v>5</v>
      </c>
      <c r="K123" s="193" t="s">
        <v>40</v>
      </c>
      <c r="L123" s="193" t="s">
        <v>850</v>
      </c>
      <c r="M123" s="193" t="s">
        <v>851</v>
      </c>
      <c r="N123" s="193" t="s">
        <v>43</v>
      </c>
      <c r="O123" s="197">
        <v>7872543000</v>
      </c>
      <c r="P123" s="197">
        <v>7872541048</v>
      </c>
      <c r="Q123" s="200" t="s">
        <v>852</v>
      </c>
      <c r="R123" s="198" t="s">
        <v>853</v>
      </c>
      <c r="S123" s="199"/>
      <c r="U123" s="193" t="s">
        <v>854</v>
      </c>
      <c r="V123" s="193" t="s">
        <v>855</v>
      </c>
      <c r="W123" s="193" t="s">
        <v>833</v>
      </c>
      <c r="X123" s="194">
        <v>6221209</v>
      </c>
    </row>
    <row r="124" spans="1:24" ht="22.5" x14ac:dyDescent="0.2">
      <c r="A124" s="184">
        <f t="shared" si="8"/>
        <v>8</v>
      </c>
      <c r="B124" s="193" t="s">
        <v>856</v>
      </c>
      <c r="C124" s="193" t="s">
        <v>857</v>
      </c>
      <c r="D124" s="193" t="s">
        <v>858</v>
      </c>
      <c r="E124" s="193" t="s">
        <v>859</v>
      </c>
      <c r="F124" s="193" t="s">
        <v>833</v>
      </c>
      <c r="G124" s="194">
        <v>623</v>
      </c>
      <c r="H124" s="195">
        <v>0</v>
      </c>
      <c r="I124" s="196">
        <v>5</v>
      </c>
      <c r="J124" s="195">
        <v>2</v>
      </c>
      <c r="K124" s="193" t="s">
        <v>51</v>
      </c>
      <c r="L124" s="193" t="s">
        <v>860</v>
      </c>
      <c r="M124" s="193" t="s">
        <v>861</v>
      </c>
      <c r="N124" s="193" t="s">
        <v>43</v>
      </c>
      <c r="O124" s="197" t="s">
        <v>862</v>
      </c>
      <c r="P124" s="197"/>
      <c r="Q124" s="190" t="s">
        <v>863</v>
      </c>
      <c r="R124" s="198" t="s">
        <v>864</v>
      </c>
      <c r="S124" s="199"/>
      <c r="U124" s="193"/>
      <c r="V124" s="193"/>
      <c r="W124" s="193"/>
      <c r="X124" s="194"/>
    </row>
    <row r="125" spans="1:24" ht="15" x14ac:dyDescent="0.2">
      <c r="A125" s="184">
        <f t="shared" si="8"/>
        <v>9</v>
      </c>
      <c r="B125" s="193" t="s">
        <v>865</v>
      </c>
      <c r="C125" s="193" t="s">
        <v>215</v>
      </c>
      <c r="D125" s="193" t="s">
        <v>866</v>
      </c>
      <c r="E125" s="193" t="s">
        <v>832</v>
      </c>
      <c r="F125" s="193" t="s">
        <v>833</v>
      </c>
      <c r="G125" s="194">
        <v>622</v>
      </c>
      <c r="H125" s="195">
        <v>0</v>
      </c>
      <c r="I125" s="196">
        <v>3</v>
      </c>
      <c r="J125" s="195">
        <v>1</v>
      </c>
      <c r="K125" s="193" t="s">
        <v>51</v>
      </c>
      <c r="L125" s="193" t="s">
        <v>867</v>
      </c>
      <c r="M125" s="193" t="s">
        <v>868</v>
      </c>
      <c r="N125" s="193" t="s">
        <v>43</v>
      </c>
      <c r="O125" s="197" t="s">
        <v>869</v>
      </c>
      <c r="P125" s="197"/>
      <c r="Q125" s="190" t="s">
        <v>870</v>
      </c>
      <c r="R125" s="190" t="s">
        <v>871</v>
      </c>
      <c r="S125" s="199"/>
      <c r="U125" s="193"/>
      <c r="V125" s="193"/>
      <c r="W125" s="193"/>
      <c r="X125" s="194"/>
    </row>
    <row r="126" spans="1:24" ht="15" x14ac:dyDescent="0.2">
      <c r="A126" s="184">
        <f t="shared" si="8"/>
        <v>10</v>
      </c>
      <c r="B126" s="193" t="s">
        <v>872</v>
      </c>
      <c r="C126" s="193" t="s">
        <v>25</v>
      </c>
      <c r="D126" s="193" t="s">
        <v>873</v>
      </c>
      <c r="E126" s="193" t="s">
        <v>874</v>
      </c>
      <c r="F126" s="193" t="s">
        <v>833</v>
      </c>
      <c r="G126" s="194">
        <v>623</v>
      </c>
      <c r="H126" s="195">
        <v>1</v>
      </c>
      <c r="I126" s="196">
        <v>17</v>
      </c>
      <c r="J126" s="195"/>
      <c r="K126" s="193" t="s">
        <v>29</v>
      </c>
      <c r="L126" s="193" t="s">
        <v>875</v>
      </c>
      <c r="M126" s="193" t="s">
        <v>340</v>
      </c>
      <c r="N126" s="193" t="s">
        <v>43</v>
      </c>
      <c r="O126" s="197" t="s">
        <v>876</v>
      </c>
      <c r="P126" s="197"/>
      <c r="Q126" s="190"/>
      <c r="R126" s="190" t="s">
        <v>877</v>
      </c>
      <c r="S126" s="199"/>
      <c r="U126" s="193"/>
      <c r="V126" s="193"/>
      <c r="W126" s="193"/>
      <c r="X126" s="194"/>
    </row>
    <row r="127" spans="1:24" ht="22.5" x14ac:dyDescent="0.2">
      <c r="A127" s="184">
        <f t="shared" si="8"/>
        <v>11</v>
      </c>
      <c r="B127" s="193" t="s">
        <v>878</v>
      </c>
      <c r="C127" s="193" t="s">
        <v>564</v>
      </c>
      <c r="D127" s="193" t="s">
        <v>879</v>
      </c>
      <c r="E127" s="193" t="s">
        <v>832</v>
      </c>
      <c r="F127" s="193" t="s">
        <v>833</v>
      </c>
      <c r="G127" s="194">
        <v>622</v>
      </c>
      <c r="H127" s="195">
        <v>3</v>
      </c>
      <c r="I127" s="196">
        <v>75</v>
      </c>
      <c r="J127" s="195">
        <v>21</v>
      </c>
      <c r="K127" s="193" t="s">
        <v>880</v>
      </c>
      <c r="L127" s="193" t="s">
        <v>881</v>
      </c>
      <c r="M127" s="193" t="s">
        <v>882</v>
      </c>
      <c r="N127" s="193" t="s">
        <v>883</v>
      </c>
      <c r="O127" s="197">
        <v>7878512158</v>
      </c>
      <c r="P127" s="197">
        <v>7878517600</v>
      </c>
      <c r="Q127" s="190" t="s">
        <v>884</v>
      </c>
      <c r="R127" s="198" t="s">
        <v>885</v>
      </c>
      <c r="S127" s="199"/>
      <c r="U127" s="193" t="s">
        <v>886</v>
      </c>
      <c r="V127" s="193" t="s">
        <v>832</v>
      </c>
      <c r="W127" s="193" t="s">
        <v>833</v>
      </c>
      <c r="X127" s="194">
        <v>622</v>
      </c>
    </row>
    <row r="128" spans="1:24" ht="22.5" x14ac:dyDescent="0.2">
      <c r="A128" s="184">
        <f t="shared" si="8"/>
        <v>12</v>
      </c>
      <c r="B128" s="193" t="s">
        <v>887</v>
      </c>
      <c r="C128" s="193" t="s">
        <v>564</v>
      </c>
      <c r="D128" s="193" t="s">
        <v>888</v>
      </c>
      <c r="E128" s="193" t="s">
        <v>889</v>
      </c>
      <c r="F128" s="193" t="s">
        <v>833</v>
      </c>
      <c r="G128" s="194">
        <v>623</v>
      </c>
      <c r="H128" s="195">
        <v>2</v>
      </c>
      <c r="I128" s="196">
        <v>37</v>
      </c>
      <c r="J128" s="195">
        <v>32</v>
      </c>
      <c r="K128" s="193" t="s">
        <v>40</v>
      </c>
      <c r="L128" s="193" t="s">
        <v>890</v>
      </c>
      <c r="M128" s="193" t="s">
        <v>80</v>
      </c>
      <c r="N128" s="193" t="s">
        <v>204</v>
      </c>
      <c r="O128" s="197">
        <v>7872542358</v>
      </c>
      <c r="P128" s="197">
        <v>7878512134</v>
      </c>
      <c r="Q128" s="190" t="s">
        <v>891</v>
      </c>
      <c r="R128" s="198" t="s">
        <v>892</v>
      </c>
      <c r="S128" s="199"/>
      <c r="U128" s="193" t="s">
        <v>893</v>
      </c>
      <c r="V128" s="193" t="s">
        <v>855</v>
      </c>
      <c r="W128" s="193" t="s">
        <v>833</v>
      </c>
      <c r="X128" s="194">
        <v>6221884</v>
      </c>
    </row>
    <row r="129" spans="1:24" ht="22.5" x14ac:dyDescent="0.2">
      <c r="A129" s="37">
        <f t="shared" si="8"/>
        <v>13</v>
      </c>
      <c r="B129" s="67" t="s">
        <v>894</v>
      </c>
      <c r="C129" s="67" t="s">
        <v>25</v>
      </c>
      <c r="D129" s="67" t="s">
        <v>895</v>
      </c>
      <c r="E129" s="67" t="s">
        <v>896</v>
      </c>
      <c r="F129" s="67" t="s">
        <v>897</v>
      </c>
      <c r="G129" s="68">
        <v>653</v>
      </c>
      <c r="H129" s="69">
        <v>5</v>
      </c>
      <c r="I129" s="196">
        <v>106</v>
      </c>
      <c r="J129" s="69">
        <v>127</v>
      </c>
      <c r="K129" s="67" t="s">
        <v>40</v>
      </c>
      <c r="L129" s="67" t="s">
        <v>346</v>
      </c>
      <c r="M129" s="67" t="s">
        <v>898</v>
      </c>
      <c r="N129" s="67" t="s">
        <v>54</v>
      </c>
      <c r="O129" s="70">
        <v>7878210505</v>
      </c>
      <c r="P129" s="70">
        <v>7878210070</v>
      </c>
      <c r="Q129" s="190" t="s">
        <v>899</v>
      </c>
      <c r="R129" s="71" t="s">
        <v>900</v>
      </c>
      <c r="S129" s="201">
        <f>+I129+I130</f>
        <v>133</v>
      </c>
      <c r="U129" s="67" t="s">
        <v>901</v>
      </c>
      <c r="V129" s="67" t="s">
        <v>34</v>
      </c>
      <c r="W129" s="67" t="s">
        <v>897</v>
      </c>
      <c r="X129" s="68">
        <v>653</v>
      </c>
    </row>
    <row r="130" spans="1:24" ht="30" x14ac:dyDescent="0.2">
      <c r="A130" s="37">
        <f t="shared" si="8"/>
        <v>14</v>
      </c>
      <c r="B130" s="67" t="s">
        <v>902</v>
      </c>
      <c r="C130" s="67" t="s">
        <v>903</v>
      </c>
      <c r="D130" s="67" t="s">
        <v>904</v>
      </c>
      <c r="E130" s="67" t="s">
        <v>905</v>
      </c>
      <c r="F130" s="67" t="s">
        <v>906</v>
      </c>
      <c r="G130" s="68">
        <v>767</v>
      </c>
      <c r="H130" s="69"/>
      <c r="I130" s="196">
        <v>27</v>
      </c>
      <c r="J130" s="69"/>
      <c r="K130" s="67" t="s">
        <v>40</v>
      </c>
      <c r="L130" s="67" t="s">
        <v>907</v>
      </c>
      <c r="M130" s="67" t="s">
        <v>31</v>
      </c>
      <c r="N130" s="67" t="s">
        <v>778</v>
      </c>
      <c r="O130" s="70" t="s">
        <v>908</v>
      </c>
      <c r="P130" s="70"/>
      <c r="Q130" s="190" t="s">
        <v>909</v>
      </c>
      <c r="R130" s="71" t="s">
        <v>910</v>
      </c>
      <c r="S130" s="202"/>
      <c r="U130" s="67"/>
      <c r="V130" s="67"/>
      <c r="W130" s="67"/>
      <c r="X130" s="68"/>
    </row>
    <row r="131" spans="1:24" ht="22.5" x14ac:dyDescent="0.2">
      <c r="A131" s="37">
        <f t="shared" si="8"/>
        <v>15</v>
      </c>
      <c r="B131" s="67" t="s">
        <v>911</v>
      </c>
      <c r="C131" s="67" t="s">
        <v>25</v>
      </c>
      <c r="D131" s="67" t="s">
        <v>912</v>
      </c>
      <c r="E131" s="67" t="s">
        <v>913</v>
      </c>
      <c r="F131" s="67" t="s">
        <v>914</v>
      </c>
      <c r="G131" s="68">
        <v>662</v>
      </c>
      <c r="H131" s="69">
        <v>2</v>
      </c>
      <c r="I131" s="196">
        <v>15</v>
      </c>
      <c r="J131" s="69">
        <v>2</v>
      </c>
      <c r="K131" s="67" t="s">
        <v>40</v>
      </c>
      <c r="L131" s="67" t="s">
        <v>95</v>
      </c>
      <c r="M131" s="67" t="s">
        <v>196</v>
      </c>
      <c r="N131" s="67" t="s">
        <v>43</v>
      </c>
      <c r="O131" s="70">
        <v>7878720444</v>
      </c>
      <c r="P131" s="70">
        <v>7878720444</v>
      </c>
      <c r="Q131" s="200" t="s">
        <v>915</v>
      </c>
      <c r="R131" s="67"/>
      <c r="S131" s="110">
        <f>SUM(I131:I134)</f>
        <v>114</v>
      </c>
      <c r="U131" s="67" t="s">
        <v>916</v>
      </c>
      <c r="V131" s="67" t="s">
        <v>917</v>
      </c>
      <c r="W131" s="67" t="s">
        <v>914</v>
      </c>
      <c r="X131" s="68">
        <v>690</v>
      </c>
    </row>
    <row r="132" spans="1:24" ht="22.5" x14ac:dyDescent="0.2">
      <c r="A132" s="37">
        <f t="shared" si="8"/>
        <v>16</v>
      </c>
      <c r="B132" s="67" t="s">
        <v>918</v>
      </c>
      <c r="C132" s="67" t="s">
        <v>919</v>
      </c>
      <c r="D132" s="67" t="s">
        <v>920</v>
      </c>
      <c r="E132" s="67" t="s">
        <v>921</v>
      </c>
      <c r="F132" s="67" t="s">
        <v>914</v>
      </c>
      <c r="G132" s="68">
        <v>662</v>
      </c>
      <c r="H132" s="69">
        <v>2</v>
      </c>
      <c r="I132" s="196">
        <v>42</v>
      </c>
      <c r="J132" s="69">
        <v>50</v>
      </c>
      <c r="K132" s="67" t="s">
        <v>29</v>
      </c>
      <c r="L132" s="67" t="s">
        <v>922</v>
      </c>
      <c r="M132" s="67" t="s">
        <v>923</v>
      </c>
      <c r="N132" s="67" t="s">
        <v>219</v>
      </c>
      <c r="O132" s="70">
        <v>7878722045</v>
      </c>
      <c r="P132" s="70">
        <v>7878302654</v>
      </c>
      <c r="Q132" s="190" t="s">
        <v>924</v>
      </c>
      <c r="R132" s="71" t="s">
        <v>925</v>
      </c>
      <c r="S132" s="110"/>
      <c r="U132" s="67" t="s">
        <v>926</v>
      </c>
      <c r="V132" s="67" t="s">
        <v>34</v>
      </c>
      <c r="W132" s="67" t="s">
        <v>914</v>
      </c>
      <c r="X132" s="68">
        <v>662</v>
      </c>
    </row>
    <row r="133" spans="1:24" ht="22.5" x14ac:dyDescent="0.2">
      <c r="A133" s="37">
        <f t="shared" si="8"/>
        <v>17</v>
      </c>
      <c r="B133" s="67" t="s">
        <v>927</v>
      </c>
      <c r="C133" s="67" t="s">
        <v>25</v>
      </c>
      <c r="D133" s="67" t="s">
        <v>928</v>
      </c>
      <c r="E133" s="67" t="s">
        <v>34</v>
      </c>
      <c r="F133" s="67" t="s">
        <v>914</v>
      </c>
      <c r="G133" s="68">
        <v>662</v>
      </c>
      <c r="H133" s="69">
        <v>1</v>
      </c>
      <c r="I133" s="196">
        <v>20</v>
      </c>
      <c r="J133" s="69">
        <v>40</v>
      </c>
      <c r="K133" s="67" t="s">
        <v>40</v>
      </c>
      <c r="L133" s="67" t="s">
        <v>929</v>
      </c>
      <c r="M133" s="67" t="s">
        <v>576</v>
      </c>
      <c r="N133" s="67" t="s">
        <v>54</v>
      </c>
      <c r="O133" s="70">
        <v>7876095888</v>
      </c>
      <c r="P133" s="70">
        <v>7866643388</v>
      </c>
      <c r="Q133" s="190" t="s">
        <v>930</v>
      </c>
      <c r="R133" s="71" t="s">
        <v>931</v>
      </c>
      <c r="S133" s="110"/>
      <c r="U133" s="67" t="s">
        <v>932</v>
      </c>
      <c r="V133" s="67" t="s">
        <v>34</v>
      </c>
      <c r="W133" s="67" t="s">
        <v>914</v>
      </c>
      <c r="X133" s="68">
        <v>662</v>
      </c>
    </row>
    <row r="134" spans="1:24" ht="22.5" x14ac:dyDescent="0.2">
      <c r="A134" s="37">
        <f t="shared" si="8"/>
        <v>18</v>
      </c>
      <c r="B134" s="52" t="s">
        <v>933</v>
      </c>
      <c r="C134" s="52" t="s">
        <v>69</v>
      </c>
      <c r="D134" s="52" t="s">
        <v>934</v>
      </c>
      <c r="E134" s="52" t="s">
        <v>34</v>
      </c>
      <c r="F134" s="52" t="s">
        <v>914</v>
      </c>
      <c r="G134" s="53">
        <v>662</v>
      </c>
      <c r="H134" s="54">
        <v>1</v>
      </c>
      <c r="I134" s="196">
        <v>37</v>
      </c>
      <c r="J134" s="54">
        <v>67</v>
      </c>
      <c r="K134" s="52" t="s">
        <v>40</v>
      </c>
      <c r="L134" s="52" t="s">
        <v>935</v>
      </c>
      <c r="M134" s="52" t="s">
        <v>936</v>
      </c>
      <c r="N134" s="52" t="s">
        <v>43</v>
      </c>
      <c r="O134" s="55">
        <v>7878729554</v>
      </c>
      <c r="P134" s="55">
        <v>7878729553</v>
      </c>
      <c r="Q134" s="190" t="s">
        <v>937</v>
      </c>
      <c r="R134" s="56" t="s">
        <v>938</v>
      </c>
      <c r="S134" s="110"/>
      <c r="U134" s="52" t="s">
        <v>939</v>
      </c>
      <c r="V134" s="52" t="s">
        <v>34</v>
      </c>
      <c r="W134" s="52" t="s">
        <v>914</v>
      </c>
      <c r="X134" s="53">
        <v>662</v>
      </c>
    </row>
    <row r="135" spans="1:24" ht="33.75" x14ac:dyDescent="0.2">
      <c r="A135" s="37">
        <f t="shared" si="8"/>
        <v>19</v>
      </c>
      <c r="B135" s="193" t="s">
        <v>940</v>
      </c>
      <c r="C135" s="193" t="s">
        <v>77</v>
      </c>
      <c r="D135" s="193" t="s">
        <v>941</v>
      </c>
      <c r="E135" s="193" t="s">
        <v>942</v>
      </c>
      <c r="F135" s="193" t="s">
        <v>943</v>
      </c>
      <c r="G135" s="194">
        <v>667</v>
      </c>
      <c r="H135" s="195">
        <v>1</v>
      </c>
      <c r="I135" s="196">
        <v>13</v>
      </c>
      <c r="J135" s="195">
        <v>5</v>
      </c>
      <c r="K135" s="193" t="s">
        <v>40</v>
      </c>
      <c r="L135" s="193" t="s">
        <v>802</v>
      </c>
      <c r="M135" s="193" t="s">
        <v>944</v>
      </c>
      <c r="N135" s="193" t="s">
        <v>43</v>
      </c>
      <c r="O135" s="197">
        <v>7878996162</v>
      </c>
      <c r="P135" s="197">
        <v>7878996162</v>
      </c>
      <c r="Q135" s="190" t="s">
        <v>945</v>
      </c>
      <c r="R135" s="198" t="s">
        <v>946</v>
      </c>
      <c r="S135" s="199">
        <f>SUM(I135:I138)</f>
        <v>122</v>
      </c>
      <c r="U135" s="193" t="s">
        <v>947</v>
      </c>
      <c r="V135" s="193" t="s">
        <v>34</v>
      </c>
      <c r="W135" s="193" t="s">
        <v>943</v>
      </c>
      <c r="X135" s="194">
        <v>667</v>
      </c>
    </row>
    <row r="136" spans="1:24" ht="22.5" x14ac:dyDescent="0.2">
      <c r="A136" s="37">
        <f t="shared" si="8"/>
        <v>20</v>
      </c>
      <c r="B136" s="193" t="s">
        <v>948</v>
      </c>
      <c r="C136" s="193" t="s">
        <v>564</v>
      </c>
      <c r="D136" s="193" t="s">
        <v>949</v>
      </c>
      <c r="E136" s="193" t="s">
        <v>950</v>
      </c>
      <c r="F136" s="193" t="s">
        <v>943</v>
      </c>
      <c r="G136" s="194">
        <v>667</v>
      </c>
      <c r="H136" s="195">
        <v>1</v>
      </c>
      <c r="I136" s="196">
        <v>13</v>
      </c>
      <c r="J136" s="195">
        <v>6</v>
      </c>
      <c r="K136" s="193" t="s">
        <v>29</v>
      </c>
      <c r="L136" s="193" t="s">
        <v>951</v>
      </c>
      <c r="M136" s="193" t="s">
        <v>31</v>
      </c>
      <c r="N136" s="193" t="s">
        <v>219</v>
      </c>
      <c r="O136" s="197">
        <v>7878996633</v>
      </c>
      <c r="P136" s="197" t="s">
        <v>34</v>
      </c>
      <c r="Q136" s="190" t="s">
        <v>952</v>
      </c>
      <c r="R136" s="198" t="s">
        <v>953</v>
      </c>
      <c r="S136" s="199"/>
      <c r="U136" s="193" t="s">
        <v>954</v>
      </c>
      <c r="V136" s="193" t="s">
        <v>950</v>
      </c>
      <c r="W136" s="193" t="s">
        <v>943</v>
      </c>
      <c r="X136" s="194">
        <v>667</v>
      </c>
    </row>
    <row r="137" spans="1:24" ht="15" x14ac:dyDescent="0.2">
      <c r="A137" s="37">
        <f t="shared" si="8"/>
        <v>21</v>
      </c>
      <c r="B137" s="193" t="s">
        <v>955</v>
      </c>
      <c r="C137" s="193" t="s">
        <v>25</v>
      </c>
      <c r="D137" s="193" t="s">
        <v>956</v>
      </c>
      <c r="E137" s="193"/>
      <c r="F137" s="193" t="s">
        <v>943</v>
      </c>
      <c r="G137" s="194">
        <v>667</v>
      </c>
      <c r="H137" s="195">
        <v>1</v>
      </c>
      <c r="I137" s="196">
        <v>22</v>
      </c>
      <c r="J137" s="195">
        <v>10</v>
      </c>
      <c r="K137" s="193" t="s">
        <v>29</v>
      </c>
      <c r="L137" s="193" t="s">
        <v>957</v>
      </c>
      <c r="M137" s="193" t="s">
        <v>958</v>
      </c>
      <c r="N137" s="193" t="s">
        <v>219</v>
      </c>
      <c r="O137" s="197" t="s">
        <v>959</v>
      </c>
      <c r="P137" s="197"/>
      <c r="Q137" s="190" t="s">
        <v>960</v>
      </c>
      <c r="R137" s="198" t="s">
        <v>961</v>
      </c>
      <c r="S137" s="199"/>
      <c r="U137" s="193"/>
      <c r="V137" s="193"/>
      <c r="W137" s="193"/>
      <c r="X137" s="194"/>
    </row>
    <row r="138" spans="1:24" ht="22.5" x14ac:dyDescent="0.2">
      <c r="A138" s="37">
        <f t="shared" si="8"/>
        <v>22</v>
      </c>
      <c r="B138" s="193" t="s">
        <v>962</v>
      </c>
      <c r="C138" s="193" t="s">
        <v>564</v>
      </c>
      <c r="D138" s="193" t="s">
        <v>963</v>
      </c>
      <c r="E138" s="193" t="s">
        <v>964</v>
      </c>
      <c r="F138" s="193" t="s">
        <v>943</v>
      </c>
      <c r="G138" s="194">
        <v>667</v>
      </c>
      <c r="H138" s="195">
        <v>3</v>
      </c>
      <c r="I138" s="196">
        <v>74</v>
      </c>
      <c r="J138" s="195">
        <v>58</v>
      </c>
      <c r="K138" s="193" t="s">
        <v>40</v>
      </c>
      <c r="L138" s="193" t="s">
        <v>187</v>
      </c>
      <c r="M138" s="193" t="s">
        <v>965</v>
      </c>
      <c r="N138" s="193" t="s">
        <v>43</v>
      </c>
      <c r="O138" s="197">
        <v>7878997777</v>
      </c>
      <c r="P138" s="197">
        <v>7878996040</v>
      </c>
      <c r="Q138" s="190" t="s">
        <v>966</v>
      </c>
      <c r="R138" s="198" t="s">
        <v>967</v>
      </c>
      <c r="S138" s="199"/>
      <c r="U138" s="193" t="s">
        <v>968</v>
      </c>
      <c r="V138" s="193" t="s">
        <v>34</v>
      </c>
      <c r="W138" s="193" t="s">
        <v>943</v>
      </c>
      <c r="X138" s="194">
        <v>667</v>
      </c>
    </row>
    <row r="139" spans="1:24" ht="22.5" x14ac:dyDescent="0.2">
      <c r="A139" s="37">
        <f t="shared" si="8"/>
        <v>23</v>
      </c>
      <c r="B139" s="67" t="s">
        <v>969</v>
      </c>
      <c r="C139" s="67" t="s">
        <v>263</v>
      </c>
      <c r="D139" s="67" t="s">
        <v>970</v>
      </c>
      <c r="E139" s="67" t="s">
        <v>971</v>
      </c>
      <c r="F139" s="67" t="s">
        <v>972</v>
      </c>
      <c r="G139" s="68">
        <v>681</v>
      </c>
      <c r="H139" s="69">
        <v>2</v>
      </c>
      <c r="I139" s="196">
        <v>29</v>
      </c>
      <c r="J139" s="69">
        <v>8</v>
      </c>
      <c r="K139" s="67" t="s">
        <v>40</v>
      </c>
      <c r="L139" s="67" t="s">
        <v>973</v>
      </c>
      <c r="M139" s="67" t="s">
        <v>96</v>
      </c>
      <c r="N139" s="67" t="s">
        <v>43</v>
      </c>
      <c r="O139" s="70">
        <v>7878332150</v>
      </c>
      <c r="P139" s="70">
        <v>7878332150</v>
      </c>
      <c r="Q139" s="190" t="s">
        <v>974</v>
      </c>
      <c r="R139" s="71" t="s">
        <v>975</v>
      </c>
      <c r="S139" s="110">
        <f>SUM(I139:I142)</f>
        <v>425</v>
      </c>
      <c r="U139" s="67" t="s">
        <v>976</v>
      </c>
      <c r="V139" s="67" t="s">
        <v>34</v>
      </c>
      <c r="W139" s="67" t="s">
        <v>972</v>
      </c>
      <c r="X139" s="68">
        <v>681</v>
      </c>
    </row>
    <row r="140" spans="1:24" ht="22.5" x14ac:dyDescent="0.2">
      <c r="A140" s="37">
        <f t="shared" si="8"/>
        <v>24</v>
      </c>
      <c r="B140" s="67" t="s">
        <v>977</v>
      </c>
      <c r="C140" s="67" t="s">
        <v>25</v>
      </c>
      <c r="D140" s="67" t="s">
        <v>978</v>
      </c>
      <c r="E140" s="67" t="s">
        <v>34</v>
      </c>
      <c r="F140" s="67" t="s">
        <v>972</v>
      </c>
      <c r="G140" s="68">
        <v>680</v>
      </c>
      <c r="H140" s="69">
        <v>1</v>
      </c>
      <c r="I140" s="196">
        <v>49</v>
      </c>
      <c r="J140" s="69">
        <v>9</v>
      </c>
      <c r="K140" s="67" t="s">
        <v>40</v>
      </c>
      <c r="L140" s="67" t="s">
        <v>165</v>
      </c>
      <c r="M140" s="67" t="s">
        <v>979</v>
      </c>
      <c r="N140" s="67" t="s">
        <v>54</v>
      </c>
      <c r="O140" s="70">
        <v>7878329191</v>
      </c>
      <c r="P140" s="70">
        <v>7878329122</v>
      </c>
      <c r="Q140" s="190" t="s">
        <v>980</v>
      </c>
      <c r="R140" s="71" t="s">
        <v>981</v>
      </c>
      <c r="S140" s="110"/>
      <c r="U140" s="67" t="s">
        <v>982</v>
      </c>
      <c r="V140" s="67" t="s">
        <v>34</v>
      </c>
      <c r="W140" s="67" t="s">
        <v>972</v>
      </c>
      <c r="X140" s="68">
        <v>680</v>
      </c>
    </row>
    <row r="141" spans="1:24" ht="22.5" x14ac:dyDescent="0.2">
      <c r="A141" s="37">
        <f t="shared" si="8"/>
        <v>25</v>
      </c>
      <c r="B141" s="67" t="s">
        <v>983</v>
      </c>
      <c r="C141" s="67" t="s">
        <v>25</v>
      </c>
      <c r="D141" s="67" t="s">
        <v>984</v>
      </c>
      <c r="E141" s="67" t="s">
        <v>985</v>
      </c>
      <c r="F141" s="67" t="s">
        <v>972</v>
      </c>
      <c r="G141" s="68">
        <v>6822368</v>
      </c>
      <c r="H141" s="69">
        <v>7</v>
      </c>
      <c r="I141" s="196">
        <v>141</v>
      </c>
      <c r="J141" s="69">
        <v>182</v>
      </c>
      <c r="K141" s="67" t="s">
        <v>40</v>
      </c>
      <c r="L141" s="67" t="s">
        <v>986</v>
      </c>
      <c r="M141" s="67" t="s">
        <v>576</v>
      </c>
      <c r="N141" s="67" t="s">
        <v>32</v>
      </c>
      <c r="O141" s="70">
        <v>7878331100</v>
      </c>
      <c r="P141" s="70">
        <v>7878331300</v>
      </c>
      <c r="Q141" s="190" t="s">
        <v>987</v>
      </c>
      <c r="R141" s="71" t="s">
        <v>988</v>
      </c>
      <c r="S141" s="110"/>
      <c r="U141" s="67" t="s">
        <v>989</v>
      </c>
      <c r="V141" s="67" t="s">
        <v>0</v>
      </c>
      <c r="W141" s="67" t="s">
        <v>972</v>
      </c>
      <c r="X141" s="68">
        <v>680</v>
      </c>
    </row>
    <row r="142" spans="1:24" ht="22.5" x14ac:dyDescent="0.2">
      <c r="A142" s="37">
        <f t="shared" si="8"/>
        <v>26</v>
      </c>
      <c r="B142" s="67" t="s">
        <v>990</v>
      </c>
      <c r="C142" s="67" t="s">
        <v>25</v>
      </c>
      <c r="D142" s="67" t="s">
        <v>991</v>
      </c>
      <c r="E142" s="67" t="s">
        <v>992</v>
      </c>
      <c r="F142" s="67" t="s">
        <v>972</v>
      </c>
      <c r="G142" s="68">
        <v>680</v>
      </c>
      <c r="H142" s="69">
        <v>4</v>
      </c>
      <c r="I142" s="196">
        <v>206</v>
      </c>
      <c r="J142" s="69">
        <v>240</v>
      </c>
      <c r="K142" s="67" t="s">
        <v>40</v>
      </c>
      <c r="L142" s="67" t="s">
        <v>993</v>
      </c>
      <c r="M142" s="67" t="s">
        <v>994</v>
      </c>
      <c r="N142" s="67" t="s">
        <v>204</v>
      </c>
      <c r="O142" s="70">
        <v>7878323030</v>
      </c>
      <c r="P142" s="70">
        <v>7878343475</v>
      </c>
      <c r="Q142" s="190" t="s">
        <v>995</v>
      </c>
      <c r="R142" s="71" t="s">
        <v>996</v>
      </c>
      <c r="S142" s="110"/>
      <c r="U142" s="67" t="s">
        <v>997</v>
      </c>
      <c r="V142" s="67" t="s">
        <v>34</v>
      </c>
      <c r="W142" s="67" t="s">
        <v>972</v>
      </c>
      <c r="X142" s="68">
        <v>680</v>
      </c>
    </row>
    <row r="143" spans="1:24" ht="15" x14ac:dyDescent="0.2">
      <c r="A143" s="37">
        <f t="shared" si="8"/>
        <v>27</v>
      </c>
      <c r="B143" s="193" t="s">
        <v>998</v>
      </c>
      <c r="C143" s="193" t="s">
        <v>25</v>
      </c>
      <c r="D143" s="193" t="s">
        <v>999</v>
      </c>
      <c r="E143" s="193" t="s">
        <v>34</v>
      </c>
      <c r="F143" s="193" t="s">
        <v>1000</v>
      </c>
      <c r="G143" s="194">
        <v>678</v>
      </c>
      <c r="H143" s="195">
        <v>1</v>
      </c>
      <c r="I143" s="196">
        <v>38</v>
      </c>
      <c r="J143" s="195">
        <v>20</v>
      </c>
      <c r="K143" s="193" t="s">
        <v>1001</v>
      </c>
      <c r="L143" s="193" t="s">
        <v>165</v>
      </c>
      <c r="M143" s="193" t="s">
        <v>1002</v>
      </c>
      <c r="N143" s="193" t="s">
        <v>43</v>
      </c>
      <c r="O143" s="197">
        <v>7878953070</v>
      </c>
      <c r="P143" s="197">
        <v>7878953589</v>
      </c>
      <c r="Q143" s="190" t="s">
        <v>1003</v>
      </c>
      <c r="R143" s="198" t="s">
        <v>1004</v>
      </c>
      <c r="S143" s="203">
        <f>SUM(I143:I143)</f>
        <v>38</v>
      </c>
      <c r="U143" s="193" t="s">
        <v>1005</v>
      </c>
      <c r="V143" s="193" t="s">
        <v>34</v>
      </c>
      <c r="W143" s="193" t="s">
        <v>1000</v>
      </c>
      <c r="X143" s="194">
        <v>678</v>
      </c>
    </row>
    <row r="144" spans="1:24" ht="33.75" x14ac:dyDescent="0.2">
      <c r="A144" s="37">
        <f t="shared" si="8"/>
        <v>28</v>
      </c>
      <c r="B144" s="67" t="s">
        <v>1006</v>
      </c>
      <c r="C144" s="67" t="s">
        <v>77</v>
      </c>
      <c r="D144" s="67" t="s">
        <v>1007</v>
      </c>
      <c r="E144" s="67" t="s">
        <v>1008</v>
      </c>
      <c r="F144" s="67" t="s">
        <v>1009</v>
      </c>
      <c r="G144" s="68">
        <v>677</v>
      </c>
      <c r="H144" s="69">
        <v>1</v>
      </c>
      <c r="I144" s="196">
        <v>9</v>
      </c>
      <c r="J144" s="69">
        <v>9</v>
      </c>
      <c r="K144" s="67" t="s">
        <v>40</v>
      </c>
      <c r="L144" s="67" t="s">
        <v>1010</v>
      </c>
      <c r="M144" s="67" t="s">
        <v>1011</v>
      </c>
      <c r="N144" s="67" t="s">
        <v>43</v>
      </c>
      <c r="O144" s="70">
        <v>7878238550</v>
      </c>
      <c r="P144" s="70">
        <v>7878238550</v>
      </c>
      <c r="Q144" s="200" t="s">
        <v>1012</v>
      </c>
      <c r="R144" s="71" t="s">
        <v>1013</v>
      </c>
      <c r="S144" s="110">
        <f>SUM(I144:I152)</f>
        <v>284</v>
      </c>
      <c r="U144" s="67" t="s">
        <v>1014</v>
      </c>
      <c r="V144" s="67" t="s">
        <v>34</v>
      </c>
      <c r="W144" s="67" t="s">
        <v>1009</v>
      </c>
      <c r="X144" s="68">
        <v>677</v>
      </c>
    </row>
    <row r="145" spans="1:24" ht="22.5" x14ac:dyDescent="0.2">
      <c r="A145" s="37">
        <f t="shared" si="8"/>
        <v>29</v>
      </c>
      <c r="B145" s="52" t="s">
        <v>1015</v>
      </c>
      <c r="C145" s="52" t="s">
        <v>77</v>
      </c>
      <c r="D145" s="52" t="s">
        <v>1016</v>
      </c>
      <c r="E145" s="52" t="s">
        <v>1017</v>
      </c>
      <c r="F145" s="52" t="s">
        <v>1009</v>
      </c>
      <c r="G145" s="53">
        <v>6771484</v>
      </c>
      <c r="H145" s="54">
        <v>1</v>
      </c>
      <c r="I145" s="196">
        <v>9</v>
      </c>
      <c r="J145" s="54">
        <v>8</v>
      </c>
      <c r="K145" s="52" t="s">
        <v>40</v>
      </c>
      <c r="L145" s="52" t="s">
        <v>1018</v>
      </c>
      <c r="M145" s="52" t="s">
        <v>1019</v>
      </c>
      <c r="N145" s="52" t="s">
        <v>43</v>
      </c>
      <c r="O145" s="55">
        <v>7878231525</v>
      </c>
      <c r="P145" s="55">
        <v>7878231530</v>
      </c>
      <c r="Q145" s="200" t="s">
        <v>1020</v>
      </c>
      <c r="R145" s="56" t="s">
        <v>1021</v>
      </c>
      <c r="S145" s="110"/>
      <c r="U145" s="52" t="s">
        <v>1022</v>
      </c>
      <c r="V145" s="52" t="s">
        <v>34</v>
      </c>
      <c r="W145" s="52" t="s">
        <v>1009</v>
      </c>
      <c r="X145" s="53">
        <v>6771484</v>
      </c>
    </row>
    <row r="146" spans="1:24" ht="22.5" x14ac:dyDescent="0.2">
      <c r="A146" s="37">
        <f t="shared" si="8"/>
        <v>30</v>
      </c>
      <c r="B146" s="67" t="s">
        <v>1023</v>
      </c>
      <c r="C146" s="67" t="s">
        <v>25</v>
      </c>
      <c r="D146" s="67" t="s">
        <v>1024</v>
      </c>
      <c r="E146" s="67" t="s">
        <v>1025</v>
      </c>
      <c r="F146" s="67" t="s">
        <v>1009</v>
      </c>
      <c r="G146" s="68">
        <v>677</v>
      </c>
      <c r="H146" s="69">
        <v>2</v>
      </c>
      <c r="I146" s="196">
        <v>19</v>
      </c>
      <c r="J146" s="69">
        <v>13</v>
      </c>
      <c r="K146" s="67" t="s">
        <v>109</v>
      </c>
      <c r="L146" s="67" t="s">
        <v>825</v>
      </c>
      <c r="M146" s="67" t="s">
        <v>1026</v>
      </c>
      <c r="N146" s="67" t="s">
        <v>176</v>
      </c>
      <c r="O146" s="70">
        <v>7878235600</v>
      </c>
      <c r="P146" s="70" t="s">
        <v>0</v>
      </c>
      <c r="Q146" s="190" t="s">
        <v>1027</v>
      </c>
      <c r="R146" s="71" t="s">
        <v>1028</v>
      </c>
      <c r="S146" s="110"/>
      <c r="U146" s="67" t="s">
        <v>1029</v>
      </c>
      <c r="V146" s="67" t="s">
        <v>34</v>
      </c>
      <c r="W146" s="67" t="s">
        <v>1009</v>
      </c>
      <c r="X146" s="68">
        <v>677</v>
      </c>
    </row>
    <row r="147" spans="1:24" ht="15" x14ac:dyDescent="0.2">
      <c r="A147" s="37">
        <f t="shared" si="8"/>
        <v>31</v>
      </c>
      <c r="B147" s="67" t="s">
        <v>1030</v>
      </c>
      <c r="C147" s="67" t="s">
        <v>77</v>
      </c>
      <c r="D147" s="67" t="s">
        <v>1031</v>
      </c>
      <c r="E147" s="67" t="s">
        <v>1032</v>
      </c>
      <c r="F147" s="67" t="s">
        <v>1009</v>
      </c>
      <c r="G147" s="68">
        <v>677</v>
      </c>
      <c r="H147" s="69">
        <v>1</v>
      </c>
      <c r="I147" s="196">
        <v>7</v>
      </c>
      <c r="J147" s="69">
        <v>2</v>
      </c>
      <c r="K147" s="67" t="s">
        <v>102</v>
      </c>
      <c r="L147" s="67" t="s">
        <v>1033</v>
      </c>
      <c r="M147" s="67" t="s">
        <v>1034</v>
      </c>
      <c r="N147" s="67" t="s">
        <v>176</v>
      </c>
      <c r="O147" s="70">
        <v>7878230147</v>
      </c>
      <c r="P147" s="70" t="s">
        <v>34</v>
      </c>
      <c r="Q147" s="190" t="s">
        <v>1035</v>
      </c>
      <c r="R147" s="71" t="s">
        <v>1036</v>
      </c>
      <c r="S147" s="110"/>
      <c r="U147" s="67" t="s">
        <v>1037</v>
      </c>
      <c r="V147" s="67" t="s">
        <v>34</v>
      </c>
      <c r="W147" s="67" t="s">
        <v>1009</v>
      </c>
      <c r="X147" s="68">
        <v>677</v>
      </c>
    </row>
    <row r="148" spans="1:24" ht="22.5" x14ac:dyDescent="0.2">
      <c r="A148" s="37">
        <f t="shared" si="8"/>
        <v>32</v>
      </c>
      <c r="B148" s="52" t="s">
        <v>1038</v>
      </c>
      <c r="C148" s="52" t="s">
        <v>215</v>
      </c>
      <c r="D148" s="52" t="s">
        <v>1039</v>
      </c>
      <c r="E148" s="52" t="s">
        <v>34</v>
      </c>
      <c r="F148" s="52" t="s">
        <v>1009</v>
      </c>
      <c r="G148" s="53">
        <v>677</v>
      </c>
      <c r="H148" s="54">
        <v>1</v>
      </c>
      <c r="I148" s="196">
        <v>5</v>
      </c>
      <c r="J148" s="54">
        <v>2</v>
      </c>
      <c r="K148" s="52" t="s">
        <v>109</v>
      </c>
      <c r="L148" s="52" t="s">
        <v>174</v>
      </c>
      <c r="M148" s="52" t="s">
        <v>1040</v>
      </c>
      <c r="N148" s="52" t="s">
        <v>176</v>
      </c>
      <c r="O148" s="55">
        <v>7878231378</v>
      </c>
      <c r="P148" s="55">
        <v>9172103026</v>
      </c>
      <c r="Q148" s="200" t="s">
        <v>1041</v>
      </c>
      <c r="R148" s="56" t="s">
        <v>1042</v>
      </c>
      <c r="S148" s="110"/>
      <c r="U148" s="52" t="s">
        <v>1043</v>
      </c>
      <c r="V148" s="52" t="s">
        <v>1025</v>
      </c>
      <c r="W148" s="52" t="s">
        <v>1009</v>
      </c>
      <c r="X148" s="53">
        <v>677</v>
      </c>
    </row>
    <row r="149" spans="1:24" ht="22.5" x14ac:dyDescent="0.25">
      <c r="A149" s="37">
        <f t="shared" si="8"/>
        <v>33</v>
      </c>
      <c r="B149" s="67" t="s">
        <v>1044</v>
      </c>
      <c r="C149" s="67" t="s">
        <v>1045</v>
      </c>
      <c r="D149" s="67" t="s">
        <v>1046</v>
      </c>
      <c r="E149" s="67"/>
      <c r="F149" s="67" t="s">
        <v>1009</v>
      </c>
      <c r="G149" s="68">
        <v>677</v>
      </c>
      <c r="H149" s="69">
        <v>1</v>
      </c>
      <c r="I149" s="196">
        <v>11</v>
      </c>
      <c r="J149" s="69">
        <v>2</v>
      </c>
      <c r="K149" s="67" t="s">
        <v>436</v>
      </c>
      <c r="L149" s="67" t="s">
        <v>1047</v>
      </c>
      <c r="M149" s="67" t="s">
        <v>1048</v>
      </c>
      <c r="N149" s="67" t="s">
        <v>176</v>
      </c>
      <c r="O149" s="70" t="s">
        <v>1049</v>
      </c>
      <c r="P149" s="70"/>
      <c r="Q149" s="200" t="s">
        <v>1050</v>
      </c>
      <c r="R149" s="85" t="s">
        <v>1051</v>
      </c>
      <c r="S149" s="110"/>
      <c r="U149" s="67" t="s">
        <v>707</v>
      </c>
      <c r="V149" s="67"/>
      <c r="W149" s="67" t="s">
        <v>580</v>
      </c>
      <c r="X149" s="68">
        <v>767</v>
      </c>
    </row>
    <row r="150" spans="1:24" ht="22.5" x14ac:dyDescent="0.2">
      <c r="A150" s="37">
        <f t="shared" si="8"/>
        <v>34</v>
      </c>
      <c r="B150" s="67" t="s">
        <v>1052</v>
      </c>
      <c r="C150" s="67" t="s">
        <v>25</v>
      </c>
      <c r="D150" s="67" t="s">
        <v>1053</v>
      </c>
      <c r="E150" s="67" t="s">
        <v>34</v>
      </c>
      <c r="F150" s="67" t="s">
        <v>1009</v>
      </c>
      <c r="G150" s="68">
        <v>677</v>
      </c>
      <c r="H150" s="69">
        <v>4</v>
      </c>
      <c r="I150" s="196">
        <v>112</v>
      </c>
      <c r="J150" s="69">
        <v>142</v>
      </c>
      <c r="K150" s="67" t="s">
        <v>40</v>
      </c>
      <c r="L150" s="67" t="s">
        <v>1054</v>
      </c>
      <c r="M150" s="67" t="s">
        <v>1055</v>
      </c>
      <c r="N150" s="67" t="s">
        <v>43</v>
      </c>
      <c r="O150" s="70">
        <v>7878237500</v>
      </c>
      <c r="P150" s="70" t="s">
        <v>34</v>
      </c>
      <c r="Q150" s="200" t="s">
        <v>1056</v>
      </c>
      <c r="R150" s="71" t="s">
        <v>1057</v>
      </c>
      <c r="S150" s="110"/>
      <c r="U150" s="67" t="s">
        <v>1058</v>
      </c>
      <c r="V150" s="67" t="s">
        <v>34</v>
      </c>
      <c r="W150" s="67" t="s">
        <v>1009</v>
      </c>
      <c r="X150" s="68">
        <v>677</v>
      </c>
    </row>
    <row r="151" spans="1:24" ht="33.75" x14ac:dyDescent="0.2">
      <c r="A151" s="37">
        <f t="shared" si="8"/>
        <v>35</v>
      </c>
      <c r="B151" s="67" t="s">
        <v>1059</v>
      </c>
      <c r="C151" s="67" t="s">
        <v>77</v>
      </c>
      <c r="D151" s="67" t="s">
        <v>1060</v>
      </c>
      <c r="E151" s="67" t="s">
        <v>34</v>
      </c>
      <c r="F151" s="67" t="s">
        <v>1009</v>
      </c>
      <c r="G151" s="68">
        <v>677</v>
      </c>
      <c r="H151" s="69">
        <v>1</v>
      </c>
      <c r="I151" s="196">
        <v>21</v>
      </c>
      <c r="J151" s="69">
        <v>6</v>
      </c>
      <c r="K151" s="67" t="s">
        <v>109</v>
      </c>
      <c r="L151" s="67" t="s">
        <v>1061</v>
      </c>
      <c r="M151" s="67" t="s">
        <v>1062</v>
      </c>
      <c r="N151" s="67" t="s">
        <v>176</v>
      </c>
      <c r="O151" s="70">
        <v>7878235654</v>
      </c>
      <c r="P151" s="70">
        <v>7878230224</v>
      </c>
      <c r="Q151" s="200" t="s">
        <v>1063</v>
      </c>
      <c r="R151" s="71" t="s">
        <v>1064</v>
      </c>
      <c r="S151" s="110"/>
      <c r="U151" s="67" t="s">
        <v>1065</v>
      </c>
      <c r="V151" s="67" t="s">
        <v>34</v>
      </c>
      <c r="W151" s="67" t="s">
        <v>1009</v>
      </c>
      <c r="X151" s="68">
        <v>677</v>
      </c>
    </row>
    <row r="152" spans="1:24" ht="22.5" x14ac:dyDescent="0.2">
      <c r="A152" s="37">
        <f t="shared" si="8"/>
        <v>36</v>
      </c>
      <c r="B152" s="67" t="s">
        <v>1066</v>
      </c>
      <c r="C152" s="67" t="s">
        <v>25</v>
      </c>
      <c r="D152" s="67" t="s">
        <v>1067</v>
      </c>
      <c r="E152" s="67" t="s">
        <v>34</v>
      </c>
      <c r="F152" s="67" t="s">
        <v>1009</v>
      </c>
      <c r="G152" s="68">
        <v>677</v>
      </c>
      <c r="H152" s="69">
        <v>3</v>
      </c>
      <c r="I152" s="196">
        <v>91</v>
      </c>
      <c r="J152" s="69">
        <v>79</v>
      </c>
      <c r="K152" s="67" t="s">
        <v>29</v>
      </c>
      <c r="L152" s="67" t="s">
        <v>1068</v>
      </c>
      <c r="M152" s="67" t="s">
        <v>1069</v>
      </c>
      <c r="N152" s="67" t="s">
        <v>32</v>
      </c>
      <c r="O152" s="70">
        <v>7878232450</v>
      </c>
      <c r="P152" s="70">
        <v>7878231770</v>
      </c>
      <c r="Q152" s="200" t="s">
        <v>1070</v>
      </c>
      <c r="R152" s="71" t="s">
        <v>1071</v>
      </c>
      <c r="S152" s="110"/>
      <c r="U152" s="67" t="s">
        <v>1072</v>
      </c>
      <c r="V152" s="67" t="s">
        <v>34</v>
      </c>
      <c r="W152" s="67" t="s">
        <v>1009</v>
      </c>
      <c r="X152" s="68">
        <v>677</v>
      </c>
    </row>
    <row r="153" spans="1:24" ht="22.5" x14ac:dyDescent="0.2">
      <c r="A153" s="37">
        <f t="shared" si="8"/>
        <v>37</v>
      </c>
      <c r="B153" s="67" t="s">
        <v>1073</v>
      </c>
      <c r="C153" s="67" t="s">
        <v>215</v>
      </c>
      <c r="D153" s="67" t="s">
        <v>1074</v>
      </c>
      <c r="E153" s="67" t="s">
        <v>34</v>
      </c>
      <c r="F153" s="67" t="s">
        <v>1075</v>
      </c>
      <c r="G153" s="68">
        <v>683</v>
      </c>
      <c r="H153" s="69">
        <v>0</v>
      </c>
      <c r="I153" s="196">
        <v>4</v>
      </c>
      <c r="J153" s="69">
        <v>1</v>
      </c>
      <c r="K153" s="67" t="s">
        <v>40</v>
      </c>
      <c r="L153" s="67" t="s">
        <v>373</v>
      </c>
      <c r="M153" s="67" t="s">
        <v>1076</v>
      </c>
      <c r="N153" s="52" t="s">
        <v>43</v>
      </c>
      <c r="O153" s="70" t="s">
        <v>1077</v>
      </c>
      <c r="P153" s="70" t="s">
        <v>34</v>
      </c>
      <c r="Q153" s="200" t="s">
        <v>1078</v>
      </c>
      <c r="R153" s="71" t="s">
        <v>1079</v>
      </c>
      <c r="S153" s="121"/>
      <c r="U153" s="67"/>
      <c r="V153" s="67"/>
      <c r="W153" s="67"/>
      <c r="X153" s="68"/>
    </row>
    <row r="154" spans="1:24" ht="22.5" x14ac:dyDescent="0.2">
      <c r="A154" s="37">
        <f t="shared" si="8"/>
        <v>38</v>
      </c>
      <c r="B154" s="193" t="s">
        <v>1080</v>
      </c>
      <c r="C154" s="193" t="s">
        <v>25</v>
      </c>
      <c r="D154" s="193" t="s">
        <v>1081</v>
      </c>
      <c r="E154" s="193" t="s">
        <v>1082</v>
      </c>
      <c r="F154" s="193" t="s">
        <v>1083</v>
      </c>
      <c r="G154" s="194">
        <v>685</v>
      </c>
      <c r="H154" s="195">
        <v>1</v>
      </c>
      <c r="I154" s="196">
        <v>20</v>
      </c>
      <c r="J154" s="195">
        <v>36</v>
      </c>
      <c r="K154" s="193" t="s">
        <v>40</v>
      </c>
      <c r="L154" s="193" t="s">
        <v>1084</v>
      </c>
      <c r="M154" s="193" t="s">
        <v>1085</v>
      </c>
      <c r="N154" s="193" t="s">
        <v>43</v>
      </c>
      <c r="O154" s="197">
        <v>7872804040</v>
      </c>
      <c r="P154" s="197" t="s">
        <v>34</v>
      </c>
      <c r="Q154" s="200" t="s">
        <v>1086</v>
      </c>
      <c r="R154" s="198" t="s">
        <v>1087</v>
      </c>
      <c r="S154" s="199">
        <f>SUM(I154:I156)</f>
        <v>30</v>
      </c>
      <c r="U154" s="193" t="s">
        <v>1088</v>
      </c>
      <c r="V154" s="193" t="s">
        <v>1089</v>
      </c>
      <c r="W154" s="193" t="s">
        <v>1083</v>
      </c>
      <c r="X154" s="194">
        <v>685</v>
      </c>
    </row>
    <row r="155" spans="1:24" ht="22.5" x14ac:dyDescent="0.2">
      <c r="A155" s="37">
        <f t="shared" si="8"/>
        <v>39</v>
      </c>
      <c r="B155" s="204" t="s">
        <v>1090</v>
      </c>
      <c r="C155" s="193" t="s">
        <v>215</v>
      </c>
      <c r="D155" s="204" t="s">
        <v>1091</v>
      </c>
      <c r="E155" s="204" t="s">
        <v>1092</v>
      </c>
      <c r="F155" s="193" t="s">
        <v>1083</v>
      </c>
      <c r="G155" s="194">
        <v>685</v>
      </c>
      <c r="H155" s="205">
        <v>1</v>
      </c>
      <c r="I155" s="206">
        <v>6</v>
      </c>
      <c r="J155" s="205"/>
      <c r="K155" s="204" t="s">
        <v>51</v>
      </c>
      <c r="L155" s="204" t="s">
        <v>825</v>
      </c>
      <c r="M155" s="204" t="s">
        <v>315</v>
      </c>
      <c r="N155" s="193" t="s">
        <v>43</v>
      </c>
      <c r="O155" s="207" t="s">
        <v>1093</v>
      </c>
      <c r="P155" s="207"/>
      <c r="Q155" s="200" t="s">
        <v>1094</v>
      </c>
      <c r="R155" s="208" t="s">
        <v>1095</v>
      </c>
      <c r="S155" s="209"/>
      <c r="U155" s="204"/>
      <c r="V155" s="204"/>
      <c r="W155" s="204"/>
      <c r="X155" s="210"/>
    </row>
    <row r="156" spans="1:24" ht="34.5" thickBot="1" x14ac:dyDescent="0.25">
      <c r="A156" s="37">
        <f t="shared" si="8"/>
        <v>40</v>
      </c>
      <c r="B156" s="211" t="s">
        <v>1096</v>
      </c>
      <c r="C156" s="212" t="s">
        <v>215</v>
      </c>
      <c r="D156" s="211" t="s">
        <v>1097</v>
      </c>
      <c r="E156" s="211" t="s">
        <v>34</v>
      </c>
      <c r="F156" s="211" t="s">
        <v>1083</v>
      </c>
      <c r="G156" s="213">
        <v>685</v>
      </c>
      <c r="H156" s="214">
        <v>1</v>
      </c>
      <c r="I156" s="215">
        <v>4</v>
      </c>
      <c r="J156" s="214">
        <v>2</v>
      </c>
      <c r="K156" s="211" t="s">
        <v>29</v>
      </c>
      <c r="L156" s="211" t="s">
        <v>1098</v>
      </c>
      <c r="M156" s="211" t="s">
        <v>1099</v>
      </c>
      <c r="N156" s="211" t="s">
        <v>219</v>
      </c>
      <c r="O156" s="216">
        <v>7879422867</v>
      </c>
      <c r="P156" s="216" t="s">
        <v>34</v>
      </c>
      <c r="Q156" s="217"/>
      <c r="R156" s="218" t="s">
        <v>1100</v>
      </c>
      <c r="S156" s="219"/>
      <c r="U156" s="211" t="s">
        <v>1101</v>
      </c>
      <c r="V156" s="211" t="s">
        <v>34</v>
      </c>
      <c r="W156" s="211" t="s">
        <v>1083</v>
      </c>
      <c r="X156" s="213">
        <v>685</v>
      </c>
    </row>
    <row r="157" spans="1:24" ht="16.149999999999999" customHeight="1" thickBot="1" x14ac:dyDescent="0.25">
      <c r="A157" s="132"/>
      <c r="B157" s="133"/>
      <c r="C157" s="133"/>
      <c r="D157" s="133"/>
      <c r="E157" s="133"/>
      <c r="F157" s="133"/>
      <c r="G157" s="133"/>
      <c r="H157" s="134"/>
      <c r="I157" s="220">
        <f>SUM(I117:I156)</f>
        <v>1834</v>
      </c>
      <c r="J157" s="136">
        <f>+I157-1772</f>
        <v>62</v>
      </c>
      <c r="K157" s="133"/>
      <c r="L157" s="133"/>
      <c r="M157" s="133"/>
      <c r="N157" s="133"/>
      <c r="O157" s="133"/>
      <c r="P157" s="133"/>
      <c r="Q157" s="133"/>
      <c r="R157" s="133"/>
      <c r="S157" s="133"/>
      <c r="U157" s="133"/>
      <c r="V157" s="133"/>
      <c r="W157" s="133"/>
      <c r="X157" s="133"/>
    </row>
    <row r="158" spans="1:24" ht="13.15" customHeight="1" thickBot="1" x14ac:dyDescent="0.25">
      <c r="A158" s="221">
        <v>8</v>
      </c>
      <c r="B158" s="222" t="s">
        <v>1102</v>
      </c>
      <c r="C158" s="222"/>
      <c r="D158" s="222"/>
      <c r="E158" s="22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3"/>
      <c r="U158" s="224"/>
      <c r="V158" s="225"/>
      <c r="W158" s="225"/>
      <c r="X158" s="226"/>
    </row>
    <row r="159" spans="1:24" ht="25.5" customHeight="1" x14ac:dyDescent="0.2">
      <c r="A159" s="227">
        <v>1</v>
      </c>
      <c r="B159" s="228" t="s">
        <v>1103</v>
      </c>
      <c r="C159" s="228" t="s">
        <v>25</v>
      </c>
      <c r="D159" s="228" t="s">
        <v>1104</v>
      </c>
      <c r="E159" s="228" t="s">
        <v>1105</v>
      </c>
      <c r="F159" s="228" t="s">
        <v>1106</v>
      </c>
      <c r="G159" s="229">
        <v>6560015</v>
      </c>
      <c r="H159" s="230">
        <v>8</v>
      </c>
      <c r="I159" s="231">
        <v>136</v>
      </c>
      <c r="J159" s="230">
        <v>99</v>
      </c>
      <c r="K159" s="228" t="s">
        <v>51</v>
      </c>
      <c r="L159" s="228" t="s">
        <v>385</v>
      </c>
      <c r="M159" s="228" t="s">
        <v>347</v>
      </c>
      <c r="N159" s="228" t="s">
        <v>54</v>
      </c>
      <c r="O159" s="232">
        <v>7878353335</v>
      </c>
      <c r="P159" s="232">
        <v>7879270013</v>
      </c>
      <c r="Q159" s="233" t="s">
        <v>1107</v>
      </c>
      <c r="R159" s="234" t="s">
        <v>1108</v>
      </c>
      <c r="S159" s="235">
        <f>I159</f>
        <v>136</v>
      </c>
      <c r="U159" s="228" t="s">
        <v>1109</v>
      </c>
      <c r="V159" s="228" t="s">
        <v>34</v>
      </c>
      <c r="W159" s="228" t="s">
        <v>1106</v>
      </c>
      <c r="X159" s="229">
        <v>6560015</v>
      </c>
    </row>
    <row r="160" spans="1:24" ht="22.5" x14ac:dyDescent="0.2">
      <c r="A160" s="111">
        <v>2</v>
      </c>
      <c r="B160" s="67" t="s">
        <v>1110</v>
      </c>
      <c r="C160" s="67" t="s">
        <v>25</v>
      </c>
      <c r="D160" s="67" t="s">
        <v>1111</v>
      </c>
      <c r="E160" s="67" t="s">
        <v>34</v>
      </c>
      <c r="F160" s="67" t="s">
        <v>1112</v>
      </c>
      <c r="G160" s="68">
        <v>7327419</v>
      </c>
      <c r="H160" s="69">
        <v>12</v>
      </c>
      <c r="I160" s="236">
        <v>254</v>
      </c>
      <c r="J160" s="69">
        <v>325</v>
      </c>
      <c r="K160" s="67" t="s">
        <v>40</v>
      </c>
      <c r="L160" s="67" t="s">
        <v>1113</v>
      </c>
      <c r="M160" s="67" t="s">
        <v>1114</v>
      </c>
      <c r="N160" s="67" t="s">
        <v>32</v>
      </c>
      <c r="O160" s="70">
        <v>7872597676</v>
      </c>
      <c r="P160" s="70">
        <v>7872597618</v>
      </c>
      <c r="Q160" s="233" t="s">
        <v>1115</v>
      </c>
      <c r="R160" s="71" t="s">
        <v>1116</v>
      </c>
      <c r="S160" s="110">
        <f>SUM(I160:I166)</f>
        <v>661</v>
      </c>
      <c r="U160" s="67" t="s">
        <v>1117</v>
      </c>
      <c r="V160" s="67" t="s">
        <v>34</v>
      </c>
      <c r="W160" s="67" t="s">
        <v>1112</v>
      </c>
      <c r="X160" s="68">
        <v>7327419</v>
      </c>
    </row>
    <row r="161" spans="1:24" ht="22.5" x14ac:dyDescent="0.2">
      <c r="A161" s="111">
        <v>3</v>
      </c>
      <c r="B161" s="67" t="s">
        <v>1118</v>
      </c>
      <c r="C161" s="67" t="s">
        <v>25</v>
      </c>
      <c r="D161" s="67" t="s">
        <v>1119</v>
      </c>
      <c r="E161" s="67" t="s">
        <v>1120</v>
      </c>
      <c r="F161" s="67" t="s">
        <v>1112</v>
      </c>
      <c r="G161" s="68">
        <v>7281502</v>
      </c>
      <c r="H161" s="69">
        <v>7</v>
      </c>
      <c r="I161" s="236">
        <v>116</v>
      </c>
      <c r="J161" s="69">
        <v>180</v>
      </c>
      <c r="K161" s="67" t="s">
        <v>40</v>
      </c>
      <c r="L161" s="67" t="s">
        <v>373</v>
      </c>
      <c r="M161" s="67" t="s">
        <v>1121</v>
      </c>
      <c r="N161" s="67" t="s">
        <v>32</v>
      </c>
      <c r="O161" s="70">
        <v>7878441200</v>
      </c>
      <c r="P161" s="70">
        <v>7878418683</v>
      </c>
      <c r="Q161" s="233" t="s">
        <v>987</v>
      </c>
      <c r="R161" s="71" t="s">
        <v>1122</v>
      </c>
      <c r="S161" s="110"/>
      <c r="U161" s="67" t="s">
        <v>1123</v>
      </c>
      <c r="V161" s="67" t="s">
        <v>34</v>
      </c>
      <c r="W161" s="67" t="s">
        <v>1112</v>
      </c>
      <c r="X161" s="68">
        <v>7281502</v>
      </c>
    </row>
    <row r="162" spans="1:24" ht="22.5" x14ac:dyDescent="0.2">
      <c r="A162" s="237">
        <v>4</v>
      </c>
      <c r="B162" s="238" t="s">
        <v>1124</v>
      </c>
      <c r="C162" s="238" t="s">
        <v>25</v>
      </c>
      <c r="D162" s="238" t="s">
        <v>1125</v>
      </c>
      <c r="E162" s="238" t="s">
        <v>34</v>
      </c>
      <c r="F162" s="238" t="s">
        <v>1112</v>
      </c>
      <c r="G162" s="239">
        <v>731</v>
      </c>
      <c r="H162" s="240">
        <v>0</v>
      </c>
      <c r="I162" s="236">
        <v>20</v>
      </c>
      <c r="J162" s="240">
        <v>9</v>
      </c>
      <c r="K162" s="238" t="s">
        <v>40</v>
      </c>
      <c r="L162" s="238" t="s">
        <v>1126</v>
      </c>
      <c r="M162" s="238" t="s">
        <v>1127</v>
      </c>
      <c r="N162" s="238" t="s">
        <v>43</v>
      </c>
      <c r="O162" s="241">
        <v>7878443255</v>
      </c>
      <c r="P162" s="241">
        <v>7878443255</v>
      </c>
      <c r="Q162" s="233" t="s">
        <v>1128</v>
      </c>
      <c r="R162" s="71" t="s">
        <v>1129</v>
      </c>
      <c r="S162" s="110"/>
      <c r="U162" s="67" t="s">
        <v>1130</v>
      </c>
      <c r="V162" s="67" t="s">
        <v>34</v>
      </c>
      <c r="W162" s="67" t="s">
        <v>1112</v>
      </c>
      <c r="X162" s="68">
        <v>731</v>
      </c>
    </row>
    <row r="163" spans="1:24" ht="15" x14ac:dyDescent="0.2">
      <c r="A163" s="237">
        <f>+A162+1</f>
        <v>5</v>
      </c>
      <c r="B163" s="238" t="s">
        <v>1131</v>
      </c>
      <c r="C163" s="238" t="s">
        <v>25</v>
      </c>
      <c r="D163" s="238" t="s">
        <v>1132</v>
      </c>
      <c r="E163" s="238" t="s">
        <v>34</v>
      </c>
      <c r="F163" s="238" t="s">
        <v>1112</v>
      </c>
      <c r="G163" s="239">
        <v>733</v>
      </c>
      <c r="H163" s="240">
        <v>1</v>
      </c>
      <c r="I163" s="236">
        <v>73</v>
      </c>
      <c r="J163" s="240">
        <v>45</v>
      </c>
      <c r="K163" s="238" t="s">
        <v>109</v>
      </c>
      <c r="L163" s="238" t="s">
        <v>1133</v>
      </c>
      <c r="M163" s="238" t="s">
        <v>1134</v>
      </c>
      <c r="N163" s="238" t="s">
        <v>43</v>
      </c>
      <c r="O163" s="241">
        <v>7873763256</v>
      </c>
      <c r="P163" s="241">
        <v>7878413602</v>
      </c>
      <c r="Q163" s="233" t="s">
        <v>1135</v>
      </c>
      <c r="R163" s="71" t="s">
        <v>1136</v>
      </c>
      <c r="S163" s="110"/>
      <c r="U163" s="67" t="s">
        <v>1137</v>
      </c>
      <c r="V163" s="67" t="s">
        <v>34</v>
      </c>
      <c r="W163" s="67" t="s">
        <v>1112</v>
      </c>
      <c r="X163" s="68">
        <v>733</v>
      </c>
    </row>
    <row r="164" spans="1:24" ht="33.75" x14ac:dyDescent="0.2">
      <c r="A164" s="237">
        <f t="shared" ref="A164:A166" si="9">+A163+1</f>
        <v>6</v>
      </c>
      <c r="B164" s="238" t="s">
        <v>1138</v>
      </c>
      <c r="C164" s="238" t="s">
        <v>77</v>
      </c>
      <c r="D164" s="238" t="s">
        <v>1139</v>
      </c>
      <c r="E164" s="238" t="s">
        <v>1140</v>
      </c>
      <c r="F164" s="238" t="s">
        <v>1112</v>
      </c>
      <c r="G164" s="239">
        <v>716</v>
      </c>
      <c r="H164" s="240">
        <v>1</v>
      </c>
      <c r="I164" s="236">
        <v>9</v>
      </c>
      <c r="J164" s="240">
        <v>9</v>
      </c>
      <c r="K164" s="238" t="s">
        <v>1141</v>
      </c>
      <c r="L164" s="238" t="s">
        <v>1142</v>
      </c>
      <c r="M164" s="238" t="s">
        <v>1143</v>
      </c>
      <c r="N164" s="238" t="s">
        <v>43</v>
      </c>
      <c r="O164" s="241" t="s">
        <v>1144</v>
      </c>
      <c r="P164" s="241" t="s">
        <v>34</v>
      </c>
      <c r="Q164" s="233" t="s">
        <v>1145</v>
      </c>
      <c r="R164" s="71" t="s">
        <v>1146</v>
      </c>
      <c r="S164" s="110"/>
      <c r="U164" s="67"/>
      <c r="V164" s="67"/>
      <c r="W164" s="67"/>
      <c r="X164" s="68"/>
    </row>
    <row r="165" spans="1:24" ht="45" x14ac:dyDescent="0.25">
      <c r="A165" s="111">
        <f t="shared" si="9"/>
        <v>7</v>
      </c>
      <c r="B165" s="67" t="s">
        <v>1147</v>
      </c>
      <c r="C165" s="67" t="s">
        <v>25</v>
      </c>
      <c r="D165" s="67" t="s">
        <v>1148</v>
      </c>
      <c r="E165" s="67" t="s">
        <v>1149</v>
      </c>
      <c r="F165" s="67" t="s">
        <v>1112</v>
      </c>
      <c r="G165" s="68">
        <v>715</v>
      </c>
      <c r="H165" s="69">
        <v>6</v>
      </c>
      <c r="I165" s="236">
        <v>120</v>
      </c>
      <c r="J165" s="69">
        <v>54</v>
      </c>
      <c r="K165" s="67" t="s">
        <v>29</v>
      </c>
      <c r="L165" s="67" t="s">
        <v>1150</v>
      </c>
      <c r="M165" s="67" t="s">
        <v>89</v>
      </c>
      <c r="N165" s="67" t="s">
        <v>32</v>
      </c>
      <c r="O165" s="70">
        <v>7878411000</v>
      </c>
      <c r="P165" s="70">
        <v>7878484828</v>
      </c>
      <c r="Q165" s="233" t="s">
        <v>1151</v>
      </c>
      <c r="R165" s="85" t="s">
        <v>1152</v>
      </c>
      <c r="S165" s="110"/>
      <c r="U165" s="67" t="s">
        <v>1148</v>
      </c>
      <c r="V165" s="67" t="s">
        <v>1149</v>
      </c>
      <c r="W165" s="67" t="s">
        <v>1112</v>
      </c>
      <c r="X165" s="68">
        <v>715</v>
      </c>
    </row>
    <row r="166" spans="1:24" ht="34.5" thickBot="1" x14ac:dyDescent="0.25">
      <c r="A166" s="237">
        <f t="shared" si="9"/>
        <v>8</v>
      </c>
      <c r="B166" s="238" t="s">
        <v>1153</v>
      </c>
      <c r="C166" s="238" t="s">
        <v>25</v>
      </c>
      <c r="D166" s="238" t="s">
        <v>1154</v>
      </c>
      <c r="E166" s="238" t="s">
        <v>1155</v>
      </c>
      <c r="F166" s="238" t="s">
        <v>1112</v>
      </c>
      <c r="G166" s="239">
        <v>731</v>
      </c>
      <c r="H166" s="240">
        <v>6</v>
      </c>
      <c r="I166" s="236">
        <v>69</v>
      </c>
      <c r="J166" s="240">
        <v>177</v>
      </c>
      <c r="K166" s="238" t="s">
        <v>40</v>
      </c>
      <c r="L166" s="238" t="s">
        <v>1156</v>
      </c>
      <c r="M166" s="238" t="s">
        <v>1157</v>
      </c>
      <c r="N166" s="238" t="s">
        <v>43</v>
      </c>
      <c r="O166" s="241">
        <v>7878135050</v>
      </c>
      <c r="P166" s="241">
        <v>7878135025</v>
      </c>
      <c r="Q166" s="233" t="s">
        <v>1158</v>
      </c>
      <c r="R166" s="71" t="s">
        <v>1159</v>
      </c>
      <c r="S166" s="110"/>
      <c r="U166" s="67" t="s">
        <v>1160</v>
      </c>
      <c r="V166" s="67" t="s">
        <v>34</v>
      </c>
      <c r="W166" s="67" t="s">
        <v>1112</v>
      </c>
      <c r="X166" s="68">
        <v>733</v>
      </c>
    </row>
    <row r="167" spans="1:24" ht="13.5" thickBot="1" x14ac:dyDescent="0.25">
      <c r="A167" s="242"/>
      <c r="B167" s="133"/>
      <c r="C167" s="133"/>
      <c r="D167" s="133"/>
      <c r="E167" s="133"/>
      <c r="F167" s="133"/>
      <c r="G167" s="133"/>
      <c r="H167" s="134"/>
      <c r="I167" s="243">
        <f>SUM(I159:I166)</f>
        <v>797</v>
      </c>
      <c r="J167" s="134"/>
      <c r="K167" s="133"/>
      <c r="L167" s="133"/>
      <c r="M167" s="133"/>
      <c r="N167" s="133"/>
      <c r="O167" s="133"/>
      <c r="P167" s="133"/>
      <c r="Q167" s="133"/>
      <c r="R167" s="133"/>
      <c r="S167" s="133"/>
      <c r="U167" s="133"/>
      <c r="V167" s="133"/>
      <c r="W167" s="133"/>
      <c r="X167" s="133"/>
    </row>
    <row r="168" spans="1:24" ht="13.15" customHeight="1" thickBot="1" x14ac:dyDescent="0.25">
      <c r="A168" s="244">
        <v>5</v>
      </c>
      <c r="B168" s="245" t="s">
        <v>1161</v>
      </c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6"/>
      <c r="U168" s="247"/>
      <c r="V168" s="248"/>
      <c r="W168" s="248"/>
      <c r="X168" s="249"/>
    </row>
    <row r="169" spans="1:24" ht="22.5" x14ac:dyDescent="0.2">
      <c r="A169" s="250">
        <v>1</v>
      </c>
      <c r="B169" s="251" t="s">
        <v>1162</v>
      </c>
      <c r="C169" s="251" t="s">
        <v>919</v>
      </c>
      <c r="D169" s="251" t="s">
        <v>1163</v>
      </c>
      <c r="E169" s="251" t="s">
        <v>1164</v>
      </c>
      <c r="F169" s="251" t="s">
        <v>1165</v>
      </c>
      <c r="G169" s="252">
        <v>601</v>
      </c>
      <c r="H169" s="253">
        <v>4</v>
      </c>
      <c r="I169" s="254">
        <v>35</v>
      </c>
      <c r="J169" s="253">
        <v>42</v>
      </c>
      <c r="K169" s="251" t="s">
        <v>40</v>
      </c>
      <c r="L169" s="251" t="s">
        <v>1166</v>
      </c>
      <c r="M169" s="251" t="s">
        <v>1143</v>
      </c>
      <c r="N169" s="251" t="s">
        <v>43</v>
      </c>
      <c r="O169" s="255">
        <v>7878291717</v>
      </c>
      <c r="P169" s="255">
        <v>7878295105</v>
      </c>
      <c r="Q169" s="256" t="s">
        <v>1167</v>
      </c>
      <c r="R169" s="256" t="s">
        <v>1168</v>
      </c>
      <c r="S169" s="257">
        <f>I169</f>
        <v>35</v>
      </c>
      <c r="U169" s="258" t="s">
        <v>1169</v>
      </c>
      <c r="V169" s="258" t="s">
        <v>34</v>
      </c>
      <c r="W169" s="258" t="s">
        <v>1165</v>
      </c>
      <c r="X169" s="259">
        <v>601</v>
      </c>
    </row>
    <row r="170" spans="1:24" ht="22.5" x14ac:dyDescent="0.2">
      <c r="A170" s="250">
        <f>+A169+1</f>
        <v>2</v>
      </c>
      <c r="B170" s="251" t="s">
        <v>1170</v>
      </c>
      <c r="C170" s="251" t="s">
        <v>77</v>
      </c>
      <c r="D170" s="251" t="s">
        <v>1171</v>
      </c>
      <c r="E170" s="251"/>
      <c r="F170" s="251" t="s">
        <v>1172</v>
      </c>
      <c r="G170" s="252">
        <v>794</v>
      </c>
      <c r="H170" s="253">
        <v>1</v>
      </c>
      <c r="I170" s="254">
        <v>18</v>
      </c>
      <c r="J170" s="253">
        <v>4</v>
      </c>
      <c r="K170" s="251" t="s">
        <v>51</v>
      </c>
      <c r="L170" s="251" t="s">
        <v>1173</v>
      </c>
      <c r="M170" s="251" t="s">
        <v>1174</v>
      </c>
      <c r="N170" s="251" t="s">
        <v>43</v>
      </c>
      <c r="O170" s="255" t="s">
        <v>1175</v>
      </c>
      <c r="P170" s="255"/>
      <c r="Q170" s="256"/>
      <c r="R170" s="256" t="s">
        <v>1176</v>
      </c>
      <c r="S170" s="257">
        <f>+I170</f>
        <v>18</v>
      </c>
      <c r="U170" s="258"/>
      <c r="V170" s="258"/>
      <c r="W170" s="258"/>
      <c r="X170" s="259"/>
    </row>
    <row r="171" spans="1:24" ht="22.5" x14ac:dyDescent="0.2">
      <c r="A171" s="250">
        <f t="shared" ref="A171:A173" si="10">+A170+1</f>
        <v>3</v>
      </c>
      <c r="B171" s="260" t="s">
        <v>1177</v>
      </c>
      <c r="C171" s="260" t="s">
        <v>25</v>
      </c>
      <c r="D171" s="260" t="s">
        <v>1178</v>
      </c>
      <c r="E171" s="260" t="s">
        <v>1179</v>
      </c>
      <c r="F171" s="260" t="s">
        <v>1180</v>
      </c>
      <c r="G171" s="261">
        <v>782</v>
      </c>
      <c r="H171" s="262">
        <v>1</v>
      </c>
      <c r="I171" s="263">
        <v>17</v>
      </c>
      <c r="J171" s="262">
        <v>15</v>
      </c>
      <c r="K171" s="260" t="s">
        <v>29</v>
      </c>
      <c r="L171" s="260" t="s">
        <v>1181</v>
      </c>
      <c r="M171" s="260" t="s">
        <v>576</v>
      </c>
      <c r="N171" s="260" t="s">
        <v>761</v>
      </c>
      <c r="O171" s="264" t="s">
        <v>1182</v>
      </c>
      <c r="P171" s="264" t="s">
        <v>34</v>
      </c>
      <c r="Q171" s="256" t="s">
        <v>1183</v>
      </c>
      <c r="R171" s="265" t="s">
        <v>1184</v>
      </c>
      <c r="S171" s="266">
        <f>I171</f>
        <v>17</v>
      </c>
      <c r="U171" s="267" t="s">
        <v>1185</v>
      </c>
      <c r="V171" s="267" t="s">
        <v>34</v>
      </c>
      <c r="W171" s="267" t="s">
        <v>1180</v>
      </c>
      <c r="X171" s="268">
        <v>782</v>
      </c>
    </row>
    <row r="172" spans="1:24" s="73" customFormat="1" ht="22.5" x14ac:dyDescent="0.2">
      <c r="A172" s="269">
        <f t="shared" si="10"/>
        <v>4</v>
      </c>
      <c r="B172" s="270" t="s">
        <v>1186</v>
      </c>
      <c r="C172" s="270" t="s">
        <v>25</v>
      </c>
      <c r="D172" s="270" t="s">
        <v>1187</v>
      </c>
      <c r="E172" s="270" t="s">
        <v>34</v>
      </c>
      <c r="F172" s="270" t="s">
        <v>1188</v>
      </c>
      <c r="G172" s="271">
        <v>664</v>
      </c>
      <c r="H172" s="272">
        <v>1</v>
      </c>
      <c r="I172" s="273">
        <v>20</v>
      </c>
      <c r="J172" s="272">
        <v>20</v>
      </c>
      <c r="K172" s="270" t="s">
        <v>29</v>
      </c>
      <c r="L172" s="270" t="s">
        <v>1189</v>
      </c>
      <c r="M172" s="270" t="s">
        <v>31</v>
      </c>
      <c r="N172" s="270" t="s">
        <v>761</v>
      </c>
      <c r="O172" s="274">
        <v>7878282207</v>
      </c>
      <c r="P172" s="274">
        <v>7878281719</v>
      </c>
      <c r="Q172" s="265" t="s">
        <v>1190</v>
      </c>
      <c r="R172" s="71" t="s">
        <v>1191</v>
      </c>
      <c r="S172" s="275">
        <f>I172</f>
        <v>20</v>
      </c>
      <c r="U172" s="270" t="s">
        <v>1192</v>
      </c>
      <c r="V172" s="270" t="s">
        <v>34</v>
      </c>
      <c r="W172" s="270" t="s">
        <v>1188</v>
      </c>
      <c r="X172" s="271">
        <v>664</v>
      </c>
    </row>
    <row r="173" spans="1:24" ht="23.25" thickBot="1" x14ac:dyDescent="0.25">
      <c r="A173" s="276">
        <f t="shared" si="10"/>
        <v>5</v>
      </c>
      <c r="B173" s="277" t="s">
        <v>1193</v>
      </c>
      <c r="C173" s="277" t="s">
        <v>25</v>
      </c>
      <c r="D173" s="277" t="s">
        <v>1194</v>
      </c>
      <c r="E173" s="277" t="s">
        <v>1195</v>
      </c>
      <c r="F173" s="277" t="s">
        <v>1196</v>
      </c>
      <c r="G173" s="278">
        <v>641</v>
      </c>
      <c r="H173" s="279">
        <v>1</v>
      </c>
      <c r="I173" s="280">
        <v>20</v>
      </c>
      <c r="J173" s="279">
        <v>13</v>
      </c>
      <c r="K173" s="277" t="s">
        <v>109</v>
      </c>
      <c r="L173" s="277" t="s">
        <v>674</v>
      </c>
      <c r="M173" s="277" t="s">
        <v>1197</v>
      </c>
      <c r="N173" s="277" t="s">
        <v>176</v>
      </c>
      <c r="O173" s="281">
        <v>7878943939</v>
      </c>
      <c r="P173" s="281">
        <v>7878943900</v>
      </c>
      <c r="Q173" s="282" t="s">
        <v>1198</v>
      </c>
      <c r="R173" s="283" t="s">
        <v>1199</v>
      </c>
      <c r="S173" s="284">
        <f>I173</f>
        <v>20</v>
      </c>
      <c r="U173" s="277" t="s">
        <v>1200</v>
      </c>
      <c r="V173" s="277" t="s">
        <v>34</v>
      </c>
      <c r="W173" s="277" t="s">
        <v>1196</v>
      </c>
      <c r="X173" s="278">
        <v>6411499</v>
      </c>
    </row>
    <row r="174" spans="1:24" ht="14.65" customHeight="1" thickBot="1" x14ac:dyDescent="0.25">
      <c r="I174" s="285">
        <f>SUM(I169:I173)</f>
        <v>110</v>
      </c>
    </row>
    <row r="176" spans="1:24" ht="12" thickBot="1" x14ac:dyDescent="0.25">
      <c r="R176" s="2" t="s">
        <v>139</v>
      </c>
    </row>
    <row r="177" spans="1:24" ht="16.149999999999999" customHeight="1" thickBot="1" x14ac:dyDescent="0.25">
      <c r="A177" s="286" t="s">
        <v>1201</v>
      </c>
      <c r="B177" s="287"/>
      <c r="C177" s="287"/>
      <c r="D177" s="287"/>
      <c r="E177" s="287"/>
      <c r="F177" s="287"/>
      <c r="G177" s="287"/>
      <c r="H177" s="287"/>
      <c r="I177" s="288">
        <f>+I174+I167+I157+I115+I102+I74</f>
        <v>14488</v>
      </c>
      <c r="K177" s="289"/>
      <c r="L177" s="290" t="s">
        <v>1202</v>
      </c>
      <c r="M177" s="291"/>
      <c r="N177" s="291"/>
      <c r="O177" s="291"/>
      <c r="P177" s="291"/>
      <c r="Q177" s="291"/>
      <c r="U177" s="292"/>
      <c r="V177" s="292"/>
      <c r="W177" s="292"/>
      <c r="X177" s="292"/>
    </row>
    <row r="178" spans="1:24" ht="13.5" customHeight="1" thickBot="1" x14ac:dyDescent="0.25">
      <c r="A178" s="286" t="s">
        <v>1203</v>
      </c>
      <c r="B178" s="287"/>
      <c r="C178" s="287"/>
      <c r="D178" s="287"/>
      <c r="E178" s="287"/>
      <c r="F178" s="287"/>
      <c r="G178" s="287"/>
      <c r="H178" s="287"/>
      <c r="I178" s="293">
        <f>+A168+A158+A116+A103+A75+A4</f>
        <v>159</v>
      </c>
      <c r="U178" s="292"/>
      <c r="V178" s="292"/>
      <c r="W178" s="292"/>
      <c r="X178" s="292"/>
    </row>
    <row r="180" spans="1:24" x14ac:dyDescent="0.2">
      <c r="A180" s="294" t="s">
        <v>1204</v>
      </c>
      <c r="B180" s="294"/>
    </row>
    <row r="181" spans="1:24" x14ac:dyDescent="0.2">
      <c r="A181" s="294"/>
      <c r="B181" s="294"/>
    </row>
    <row r="182" spans="1:24" ht="15" customHeight="1" x14ac:dyDescent="0.2">
      <c r="A182" s="295" t="s">
        <v>1205</v>
      </c>
      <c r="B182" s="295"/>
    </row>
    <row r="183" spans="1:24" ht="12" thickBot="1" x14ac:dyDescent="0.25">
      <c r="B183" s="296"/>
      <c r="C183" s="296"/>
    </row>
    <row r="184" spans="1:24" ht="15" customHeight="1" x14ac:dyDescent="0.2">
      <c r="A184" s="297" t="s">
        <v>1206</v>
      </c>
      <c r="B184" s="298"/>
      <c r="I184" s="299"/>
    </row>
    <row r="185" spans="1:24" ht="48" customHeight="1" x14ac:dyDescent="0.2">
      <c r="A185" s="300"/>
      <c r="B185" s="301"/>
      <c r="I185" s="299"/>
    </row>
  </sheetData>
  <mergeCells count="32">
    <mergeCell ref="A182:B182"/>
    <mergeCell ref="A184:B184"/>
    <mergeCell ref="B158:S158"/>
    <mergeCell ref="S160:S166"/>
    <mergeCell ref="B168:S168"/>
    <mergeCell ref="A177:H177"/>
    <mergeCell ref="A178:H178"/>
    <mergeCell ref="A180:B181"/>
    <mergeCell ref="S129:S130"/>
    <mergeCell ref="S131:S134"/>
    <mergeCell ref="S135:S138"/>
    <mergeCell ref="S139:S142"/>
    <mergeCell ref="S144:S152"/>
    <mergeCell ref="S154:S156"/>
    <mergeCell ref="B103:S103"/>
    <mergeCell ref="S104:S108"/>
    <mergeCell ref="S109:S110"/>
    <mergeCell ref="B116:S116"/>
    <mergeCell ref="S117:S119"/>
    <mergeCell ref="S122:S128"/>
    <mergeCell ref="S77:S79"/>
    <mergeCell ref="S80:S81"/>
    <mergeCell ref="S82:S83"/>
    <mergeCell ref="S86:S89"/>
    <mergeCell ref="S92:S99"/>
    <mergeCell ref="S100:S101"/>
    <mergeCell ref="A1:S1"/>
    <mergeCell ref="A2:S2"/>
    <mergeCell ref="B4:S4"/>
    <mergeCell ref="S9:S21"/>
    <mergeCell ref="S22:S73"/>
    <mergeCell ref="B75:S75"/>
  </mergeCells>
  <hyperlinks>
    <hyperlink ref="R15" r:id="rId1" xr:uid="{FCCA5FE9-742A-47EC-8E2A-D72F0DB6EDCB}"/>
    <hyperlink ref="R17" r:id="rId2" xr:uid="{1388237C-E4AB-4D15-9325-ACFF8B3BA157}"/>
    <hyperlink ref="R171" r:id="rId3" xr:uid="{084214F6-8B10-4AFA-B530-D4B71097EED3}"/>
    <hyperlink ref="R64" r:id="rId4" xr:uid="{ABEC400B-F85E-408A-89D8-C2FC7AD6F4BF}"/>
    <hyperlink ref="R57" r:id="rId5" xr:uid="{8A24944A-14C0-4EAC-B922-9F7EA1053309}"/>
    <hyperlink ref="R62" r:id="rId6" xr:uid="{6055BA0D-F8F0-4704-A33E-4420A86C103A}"/>
    <hyperlink ref="R61" r:id="rId7" xr:uid="{4170491A-2657-4601-81C5-8AEAB5A88A06}"/>
    <hyperlink ref="R86" r:id="rId8" xr:uid="{8C52656F-B8D1-4B1A-90D9-28C79C9FC7D6}"/>
    <hyperlink ref="R127" r:id="rId9" xr:uid="{285E2E82-F7B6-4DA6-88E6-334806A5FF26}"/>
    <hyperlink ref="R169" r:id="rId10" xr:uid="{D39565BA-7168-4BDE-898F-AEDD9A9444B0}"/>
    <hyperlink ref="R138" r:id="rId11" xr:uid="{390A1D61-4FDE-43BB-B9F3-B537665070E8}"/>
    <hyperlink ref="R66" r:id="rId12" xr:uid="{5C59FCAB-3871-4220-80B5-D2C4F23867B6}"/>
    <hyperlink ref="R6" r:id="rId13" xr:uid="{CDFB6CA6-5CC7-4099-8A00-4D86EC166F5A}"/>
    <hyperlink ref="R9" r:id="rId14" xr:uid="{FA578FC4-A5E6-4181-99C5-2AAA49687E2E}"/>
    <hyperlink ref="R18" r:id="rId15" xr:uid="{23A57CE3-02F6-4DB6-A523-07AE67C1FF5A}"/>
    <hyperlink ref="R19" r:id="rId16" xr:uid="{E75BC868-01F8-42F9-8AA1-AF7E379E1B45}"/>
    <hyperlink ref="R23" r:id="rId17" xr:uid="{690C00B2-15A3-4DE6-99A8-8D22322CD62D}"/>
    <hyperlink ref="R34" r:id="rId18" xr:uid="{79839623-8BF5-403D-BE2E-21314C3EAFD2}"/>
    <hyperlink ref="R38" r:id="rId19" xr:uid="{3103950B-29E2-4F7F-9D8B-AF37715FD939}"/>
    <hyperlink ref="R41" r:id="rId20" xr:uid="{7D7CE587-AA29-4CA1-A687-86F91E9CEB0D}"/>
    <hyperlink ref="R93" r:id="rId21" xr:uid="{1FE24576-DE00-4F34-9FB2-7A3B44A09A82}"/>
    <hyperlink ref="R97" r:id="rId22" xr:uid="{76E48F58-8E6A-487B-8DCD-3054F0A14ACA}"/>
    <hyperlink ref="R99" r:id="rId23" xr:uid="{D16BC998-32EE-45F1-A89E-05FCC3626072}"/>
    <hyperlink ref="R104" r:id="rId24" xr:uid="{6ECC7638-08DC-44A0-95AD-BD9EDF0EF2C8}"/>
    <hyperlink ref="R129" r:id="rId25" xr:uid="{66EA1686-F467-479B-B9B9-03657D9EF433}"/>
    <hyperlink ref="R172" r:id="rId26" xr:uid="{09614861-615B-4543-A2FA-970963F3A978}"/>
    <hyperlink ref="R67" r:id="rId27" xr:uid="{9D58F55F-8D7F-4693-84C4-EAA6C8D5C99A}"/>
    <hyperlink ref="R69" r:id="rId28" xr:uid="{844AE85F-FDC2-4253-90B3-5D3F580F269B}"/>
    <hyperlink ref="R82" r:id="rId29" xr:uid="{4EE01E4E-089C-4213-99FC-DA3004769C5A}"/>
    <hyperlink ref="R133" r:id="rId30" xr:uid="{58627AB4-E53C-41FC-B419-20B4FCC9F726}"/>
    <hyperlink ref="R33" r:id="rId31" xr:uid="{EE9D2B30-973C-48F5-B7D1-0DBA19B613F3}"/>
    <hyperlink ref="R166" r:id="rId32" xr:uid="{03693B46-3F12-4FA5-94F9-28EFDB407BC0}"/>
    <hyperlink ref="R77" r:id="rId33" xr:uid="{2C937B0B-DD4D-49A9-97F2-2854153E508A}"/>
    <hyperlink ref="R50" r:id="rId34" xr:uid="{7CFCBE61-6BDD-464C-888E-AFF556C853FD}"/>
    <hyperlink ref="R85" r:id="rId35" display="info@casaflamboyantpr.com" xr:uid="{73614E55-9AD6-45C4-B7DD-A1E3215BFFC3}"/>
    <hyperlink ref="R139" r:id="rId36" xr:uid="{E9CD70BD-0C7B-4274-9290-69F06CC2C5A9}"/>
    <hyperlink ref="R81" r:id="rId37" xr:uid="{49983812-A344-4AFA-83F8-5EC6B144FEB0}"/>
    <hyperlink ref="R46" r:id="rId38" xr:uid="{F8D195C6-AD93-4F98-9563-852AE8540EE8}"/>
    <hyperlink ref="R29" r:id="rId39" xr:uid="{420130CE-60B6-480E-919E-562B3948BDED}"/>
    <hyperlink ref="R163" r:id="rId40" xr:uid="{66F2D27C-86EE-4D84-A214-78BB6CEF8F0B}"/>
    <hyperlink ref="R136" r:id="rId41" xr:uid="{FFCEF392-7D7D-4B14-881F-AB010E171303}"/>
    <hyperlink ref="R132" r:id="rId42" xr:uid="{642B0F44-C805-4030-8131-3F28051DE838}"/>
    <hyperlink ref="R87" r:id="rId43" xr:uid="{FD3A9C23-80B4-4293-AFDF-DF6C8CE7E8B4}"/>
    <hyperlink ref="R73" r:id="rId44" xr:uid="{CDB3ADB9-70AF-4055-A5B8-169EDA6DCFAB}"/>
    <hyperlink ref="R49" r:id="rId45" xr:uid="{9382D2B8-9293-40ED-AB05-6560A09CA9B8}"/>
    <hyperlink ref="R48" r:id="rId46" xr:uid="{6EAAA49B-0F69-485A-B9AC-8D2134660261}"/>
    <hyperlink ref="R98" r:id="rId47" xr:uid="{9510BD52-E5E0-487D-8087-2AAECAEA81C9}"/>
    <hyperlink ref="R145" r:id="rId48" xr:uid="{414B2A77-6E87-4FC3-A622-87B9E3BE737F}"/>
    <hyperlink ref="R173" r:id="rId49" xr:uid="{5FEC7148-8ABC-4929-89D3-B10FAFCBFDC3}"/>
    <hyperlink ref="R105" r:id="rId50" xr:uid="{E04107A6-16ED-4EC0-ABAD-22F38269EC90}"/>
    <hyperlink ref="R165" r:id="rId51" xr:uid="{3D8E2E2A-FDCC-4834-824C-DB80C5BB0191}"/>
    <hyperlink ref="R63" r:id="rId52" xr:uid="{CE8E82C6-FB76-47C0-A6E0-FB744B770164}"/>
    <hyperlink ref="R120" r:id="rId53" xr:uid="{A257DB85-315B-472B-9852-8C68810EAE11}"/>
    <hyperlink ref="R71" r:id="rId54" xr:uid="{323E15BA-1097-4F55-9AB9-6092FD487E72}"/>
    <hyperlink ref="R151" r:id="rId55" xr:uid="{725AD0A2-487D-43A9-A301-E49D2FDB2F9B}"/>
    <hyperlink ref="R78" r:id="rId56" xr:uid="{D09292ED-C033-420A-BDB9-FF9B38A93BD6}"/>
    <hyperlink ref="R159" r:id="rId57" xr:uid="{5BC5DB73-CB2C-45EC-AB6C-92B3FDCC0A76}"/>
    <hyperlink ref="R137" r:id="rId58" xr:uid="{7A48A2BE-4500-48CF-8759-827C297CEDFD}"/>
    <hyperlink ref="R164" r:id="rId59" xr:uid="{CC00BEFA-7756-4B74-ADBE-7DF7850E4633}"/>
    <hyperlink ref="R124" r:id="rId60" xr:uid="{BE8747F7-C2DE-4361-9B3D-8DE5B5F61125}"/>
    <hyperlink ref="R32" r:id="rId61" xr:uid="{28D38B80-6353-4977-BEB8-36F88916E1DD}"/>
    <hyperlink ref="R52" r:id="rId62" xr:uid="{B83418E4-C634-44AF-9D94-FC3F68A994D7}"/>
    <hyperlink ref="R12" r:id="rId63" xr:uid="{B2BB1F5B-0DCE-4D3E-ABE0-2FDA01691808}"/>
    <hyperlink ref="R89" r:id="rId64" xr:uid="{02C47ACD-B98B-4E23-B785-D6BB0D387D33}"/>
    <hyperlink ref="R90" r:id="rId65" xr:uid="{0766682B-4C68-4E50-9D7F-A9F8A2248E61}"/>
    <hyperlink ref="R121" r:id="rId66" xr:uid="{104863E9-B12F-4723-AB0E-AB684F952B23}"/>
    <hyperlink ref="R92" r:id="rId67" xr:uid="{CF3CDC1B-6A8C-481F-A713-CDF03159EF66}"/>
    <hyperlink ref="R60" r:id="rId68" xr:uid="{A8729167-E24D-4C9F-B1D1-7621ABC91CCA}"/>
    <hyperlink ref="R130" r:id="rId69" xr:uid="{B5B7CD4F-851C-4148-9C2D-6E3633D67013}"/>
    <hyperlink ref="R155" r:id="rId70" xr:uid="{901982F8-780D-4EF7-B8C1-7A2D644F7E54}"/>
    <hyperlink ref="R112" r:id="rId71" xr:uid="{563DD711-C46B-414B-9BB8-32DCEF3B393B}"/>
    <hyperlink ref="R170" r:id="rId72" xr:uid="{CA24BAFA-5E81-43C0-BC3F-4BD58C2E3234}"/>
    <hyperlink ref="R68" r:id="rId73" xr:uid="{E8930879-10D1-4736-8A82-4BD91A388EC7}"/>
    <hyperlink ref="Q9" r:id="rId74" xr:uid="{93907222-0323-41EE-869F-45D99ECCDE68}"/>
    <hyperlink ref="Q10" r:id="rId75" xr:uid="{0E194178-F998-423A-BCE1-9C170DDF0689}"/>
    <hyperlink ref="Q11" r:id="rId76" xr:uid="{23F5B90A-CCFF-45E8-84FD-E28A847F9E44}"/>
    <hyperlink ref="Q12" r:id="rId77" xr:uid="{E27B2845-2631-4F9B-B396-04CE349DF393}"/>
    <hyperlink ref="Q13" r:id="rId78" xr:uid="{D61C1B11-6952-4FED-93F4-A31F924FB467}"/>
    <hyperlink ref="Q15" r:id="rId79" xr:uid="{6FF7586F-C882-4211-9DBC-B430E399439E}"/>
    <hyperlink ref="Q16" r:id="rId80" xr:uid="{DB70609D-623C-47F2-A4AE-16E62C995B52}"/>
    <hyperlink ref="Q17" r:id="rId81" xr:uid="{E1E1B5DB-D9F1-47FC-8F00-477C99F9D269}"/>
    <hyperlink ref="Q18" r:id="rId82" xr:uid="{3F675C23-1D2F-4029-A9F0-4C0F84028F33}"/>
    <hyperlink ref="Q19" r:id="rId83" xr:uid="{64748B95-9079-4C7E-B76B-78A8BA18F067}"/>
    <hyperlink ref="Q20" r:id="rId84" xr:uid="{ACA450CA-CDE9-49D2-AF60-36342158878F}"/>
    <hyperlink ref="Q21" r:id="rId85" xr:uid="{EB399115-57A5-4627-B81C-078334798F95}"/>
    <hyperlink ref="Q26" r:id="rId86" xr:uid="{0BC40C61-832A-4C6F-87B5-3CFB82461A4C}"/>
    <hyperlink ref="Q29" r:id="rId87" xr:uid="{523AA6E6-F5F1-4052-910F-3BBB952BCEF7}"/>
    <hyperlink ref="Q30" r:id="rId88" xr:uid="{0DA5B03E-1A5C-4DF7-9D8B-28DD16940AB3}"/>
    <hyperlink ref="Q31" r:id="rId89" xr:uid="{A6449C9E-A805-4EF1-978F-3A3BE51F890E}"/>
    <hyperlink ref="Q32" r:id="rId90" xr:uid="{E492114B-3021-45DA-9A50-C71E0ED65E74}"/>
    <hyperlink ref="Q33" r:id="rId91" xr:uid="{608A256B-A286-4E76-8FB5-B7EB21107C26}"/>
    <hyperlink ref="Q34" r:id="rId92" xr:uid="{6A000C6B-FE2D-4DCA-AA48-690E3171C096}"/>
    <hyperlink ref="Q5" r:id="rId93" xr:uid="{3A7DF2BA-0693-4EFD-AE05-7229E45F2F6C}"/>
    <hyperlink ref="Q6" r:id="rId94" xr:uid="{F987D380-F32F-407F-89AA-6DFB903C49FC}"/>
    <hyperlink ref="Q27" r:id="rId95" xr:uid="{3ECC9647-AEFC-4AF1-8D71-E79F34EB3480}"/>
    <hyperlink ref="Q25" r:id="rId96" xr:uid="{8012CC28-423E-44FA-9FFC-50B13C92CD5B}"/>
    <hyperlink ref="Q7" r:id="rId97" xr:uid="{645FE791-A02A-4863-A4AB-DE0909D592E7}"/>
    <hyperlink ref="Q39" r:id="rId98" xr:uid="{EEE1B2A9-4541-45CE-ACED-0899572743D0}"/>
    <hyperlink ref="Q35" r:id="rId99" xr:uid="{08EDAB3B-1542-4CB1-A246-6EB7F3836C7E}"/>
    <hyperlink ref="Q36" r:id="rId100" xr:uid="{118D8EBF-F4AA-4E77-953B-D600138F6B41}"/>
    <hyperlink ref="Q37" r:id="rId101" xr:uid="{FA7AA549-1802-44E0-941E-5E51AC8E215B}"/>
    <hyperlink ref="Q40" r:id="rId102" xr:uid="{AA72E4D6-B81A-4E55-9FDE-C0E6793666DC}"/>
    <hyperlink ref="Q41" r:id="rId103" xr:uid="{9CAF4CC4-18D6-437F-A1E8-19406FBD59C9}"/>
    <hyperlink ref="Q42" r:id="rId104" xr:uid="{C72E9D3C-EEFC-466B-846A-6BB2FD5370A1}"/>
    <hyperlink ref="Q44" r:id="rId105" xr:uid="{BB1B651E-B28B-4FCE-AB96-A673E25D2493}"/>
    <hyperlink ref="Q45" r:id="rId106" xr:uid="{6669ABBB-30AF-4717-96AC-37C0BB91C3AA}"/>
    <hyperlink ref="Q46" r:id="rId107" xr:uid="{DD578D9D-314B-4AE7-9E7E-1995573774A8}"/>
    <hyperlink ref="Q47" r:id="rId108" xr:uid="{F1124E03-0B30-456F-AA89-A055C5850CAD}"/>
    <hyperlink ref="Q50" r:id="rId109" xr:uid="{F6EFEC17-2F59-4F46-A0C7-43B7686F6EF9}"/>
    <hyperlink ref="Q51" r:id="rId110" xr:uid="{EE76821D-19E8-47F6-A51A-AB2D2563B479}"/>
    <hyperlink ref="Q49" r:id="rId111" xr:uid="{1F974DBC-6C30-4169-BAE4-3F438E286986}"/>
    <hyperlink ref="Q52" r:id="rId112" xr:uid="{F743202D-C6B6-479A-AC20-9DEC12F3432F}"/>
    <hyperlink ref="Q53" r:id="rId113" xr:uid="{86B80A8E-BD14-411B-889B-27095B77CD34}"/>
    <hyperlink ref="Q55" r:id="rId114" xr:uid="{0D5A28C5-0B1E-46C1-B198-6E65B8FA38B5}"/>
    <hyperlink ref="Q57" r:id="rId115" xr:uid="{02AF32AC-9EE3-4910-A4B8-775F58D31CBF}"/>
    <hyperlink ref="Q58" r:id="rId116" xr:uid="{EB4A9747-1C1A-4AFC-8808-38144C3172E2}"/>
    <hyperlink ref="Q60" r:id="rId117" xr:uid="{6E9EF127-CC57-4AE3-8D78-A2C534920C50}"/>
    <hyperlink ref="Q61" r:id="rId118" xr:uid="{62507554-4352-4853-848E-09E69AA8630B}"/>
    <hyperlink ref="Q63" r:id="rId119" xr:uid="{CC8DA07E-6DE6-468C-ADF1-33A6B9F74656}"/>
    <hyperlink ref="Q59" r:id="rId120" xr:uid="{EF11A17D-A703-4916-B3B3-21709C9E70B1}"/>
    <hyperlink ref="Q54" r:id="rId121" xr:uid="{C42A9B4C-825E-4C05-BA17-77DB83986D02}"/>
    <hyperlink ref="Q76" r:id="rId122" xr:uid="{C901EBA6-9AF4-4C84-831D-BFCFD23003FA}"/>
    <hyperlink ref="Q81" r:id="rId123" xr:uid="{8AEC3196-D909-4819-8AF6-C74AF8A20C1A}"/>
    <hyperlink ref="Q86" r:id="rId124" xr:uid="{1A8A5116-7CD8-45DC-AA76-B2BF77DFA2FE}"/>
    <hyperlink ref="Q89" r:id="rId125" xr:uid="{3DE5EA0F-0FA0-481A-93B2-A0A8457F4AF1}"/>
    <hyperlink ref="Q105" r:id="rId126" xr:uid="{57C4DE4A-F6AD-46FF-BBEE-FF59D55653F8}"/>
    <hyperlink ref="Q104" r:id="rId127" xr:uid="{B0B5D814-8D55-42B1-B75A-A8D38E0D2281}"/>
    <hyperlink ref="Q106" r:id="rId128" xr:uid="{568E4086-5FD0-4671-BDF7-0B11E78A461A}"/>
    <hyperlink ref="Q107" r:id="rId129" xr:uid="{A4287BD4-4C9E-4B2B-9575-D0C21C502611}"/>
    <hyperlink ref="Q108" r:id="rId130" xr:uid="{AF454642-1D42-4871-BB53-16A513A3D94A}"/>
    <hyperlink ref="Q109" r:id="rId131" xr:uid="{0E5E7683-6126-443F-83B7-476419201072}"/>
    <hyperlink ref="Q110" r:id="rId132" xr:uid="{01AB2EED-6F3E-48DE-8712-381E1E21F2D7}"/>
    <hyperlink ref="Q111" r:id="rId133" xr:uid="{2C8D25EB-A048-4C66-88AD-EE0BC7AAE984}"/>
    <hyperlink ref="Q114" r:id="rId134" xr:uid="{646DA6F7-E94C-4E9E-88CE-93076FF51489}"/>
    <hyperlink ref="Q117" r:id="rId135" xr:uid="{B1593731-1E40-459B-9D00-7196BCD9B68B}"/>
    <hyperlink ref="Q118" r:id="rId136" xr:uid="{24C5883D-2B09-4556-A92B-58F5579CFE5E}"/>
    <hyperlink ref="Q119" r:id="rId137" xr:uid="{7B35E136-9AE7-4284-B740-F2CD0E99B1DE}"/>
    <hyperlink ref="Q121" r:id="rId138" xr:uid="{48181D0D-59D6-4321-9D0D-F5A451C244C3}"/>
    <hyperlink ref="Q122" r:id="rId139" xr:uid="{80237871-41E6-4B1D-8F85-197EB090BD65}"/>
    <hyperlink ref="Q123" r:id="rId140" xr:uid="{4B21E78A-D170-4ED1-BDFC-44B54EC94F4E}"/>
    <hyperlink ref="Q120" r:id="rId141" xr:uid="{F8BA4FE9-3F8F-4B55-962A-75F25C6A81D7}"/>
    <hyperlink ref="Q150" r:id="rId142" xr:uid="{71FC01C1-2AAD-473A-AA2F-7E5AD3358C84}"/>
    <hyperlink ref="Q152" r:id="rId143" xr:uid="{D4BEFAF0-38F6-46AB-A193-9ED4462ECFB1}"/>
    <hyperlink ref="Q154" r:id="rId144" xr:uid="{10A8AF05-315A-466B-B408-6F27ECA2D72F}"/>
    <hyperlink ref="Q155" r:id="rId145" xr:uid="{F9CAE2EF-FC24-46B2-BA3E-BBB824DD1FD4}"/>
    <hyperlink ref="Q148" r:id="rId146" xr:uid="{4729C5B9-6AD2-47F5-8B08-B57528D99EB1}"/>
    <hyperlink ref="Q149" r:id="rId147" xr:uid="{32E9F6C7-C67E-4CB2-B5CF-45A7B2EFBB99}"/>
    <hyperlink ref="Q151" r:id="rId148" xr:uid="{6B514035-F325-461F-BBC2-FF264526D918}"/>
    <hyperlink ref="Q124" r:id="rId149" xr:uid="{EED48F17-DA21-4A11-93DA-71ECD5418624}"/>
    <hyperlink ref="Q127" r:id="rId150" xr:uid="{2386D0B8-8BD5-474D-8E93-9AF784F563F3}"/>
    <hyperlink ref="Q128" r:id="rId151" xr:uid="{BC58E1BC-9EFE-4E96-BB05-C6015F8E5FC3}"/>
    <hyperlink ref="Q129" r:id="rId152" xr:uid="{40C92C95-FB8C-43F0-9347-BD5C685F5A2D}"/>
    <hyperlink ref="Q130" r:id="rId153" xr:uid="{F8122F04-E15C-427C-B812-84D9E56EC277}"/>
    <hyperlink ref="Q132" r:id="rId154" xr:uid="{E734E1B7-F8AE-403E-96DE-F0045D5034D7}"/>
    <hyperlink ref="Q133" r:id="rId155" xr:uid="{8B03D309-CBBA-4033-B12D-8EC6AE907A5C}"/>
    <hyperlink ref="Q134" r:id="rId156" xr:uid="{F6B7F0E5-C9DB-47D6-9711-15F7A9DF8133}"/>
    <hyperlink ref="Q135" r:id="rId157" xr:uid="{CF532374-BC11-47F6-B49A-6C421B2B4134}"/>
    <hyperlink ref="Q136" r:id="rId158" xr:uid="{55E81FDC-FDD3-4DAB-AFC8-1A2903237782}"/>
    <hyperlink ref="Q137" r:id="rId159" xr:uid="{A8720099-9012-4681-ACC8-A57C46A7BDF5}"/>
    <hyperlink ref="Q138" r:id="rId160" xr:uid="{0886BC30-C62A-4FB7-BE00-8869326E41E5}"/>
    <hyperlink ref="Q139" r:id="rId161" xr:uid="{3B47476D-9343-430D-990B-E7E680B21ED5}"/>
    <hyperlink ref="Q140" r:id="rId162" xr:uid="{035156A0-1AE1-44C8-A951-6D5ABE1CA4F8}"/>
    <hyperlink ref="Q141" r:id="rId163" xr:uid="{30A6BF1D-2118-4BC7-88AC-44BBBC1D307E}"/>
    <hyperlink ref="Q142" r:id="rId164" xr:uid="{0868FB73-24DD-4F48-9427-0A7CCFA41A2D}"/>
    <hyperlink ref="Q143" r:id="rId165" xr:uid="{E669567B-8685-4D92-8617-61B1C1CA48CD}"/>
    <hyperlink ref="Q146" r:id="rId166" xr:uid="{24C60770-7ABF-4FCB-9C4D-E9603DC0A90D}"/>
    <hyperlink ref="Q147" r:id="rId167" xr:uid="{DDA002A8-3689-48D6-883B-0D27412DDBC4}"/>
    <hyperlink ref="Q159" r:id="rId168" xr:uid="{98E5AD64-57DD-4E32-B1B3-13928C1F1466}"/>
    <hyperlink ref="Q160" r:id="rId169" xr:uid="{06E0E1C9-5FC4-4109-8776-44F7DE90A0A2}"/>
    <hyperlink ref="Q161" r:id="rId170" xr:uid="{CD7E807A-80A9-4DD6-9B69-A76FB8014E60}"/>
    <hyperlink ref="Q162" r:id="rId171" xr:uid="{CD9ECC2D-43FA-420D-88E4-98E3717CE093}"/>
    <hyperlink ref="Q163" r:id="rId172" xr:uid="{FE54997C-0B06-48C8-9847-AA923A75B5CF}"/>
    <hyperlink ref="Q164" r:id="rId173" xr:uid="{81968DAA-C2B2-42D5-B7B1-3AB3220344B6}"/>
    <hyperlink ref="Q166" r:id="rId174" xr:uid="{94154008-6606-4991-972A-25F5DAE1DFCF}"/>
    <hyperlink ref="Q165" r:id="rId175" xr:uid="{57E743F7-37DA-465B-BF23-13D23CABA34F}"/>
    <hyperlink ref="Q169" r:id="rId176" xr:uid="{47EFBBC0-5AF2-491A-BAEE-1DA528740D40}"/>
    <hyperlink ref="Q173" r:id="rId177" xr:uid="{4673C5D6-2BBB-4A41-9087-8DE391D01D1B}"/>
    <hyperlink ref="Q172" r:id="rId178" xr:uid="{58FF5068-4F98-4167-B6F4-CF3136AD9728}"/>
    <hyperlink ref="Q171" r:id="rId179" xr:uid="{28DB89FE-AA5A-4034-BCD9-E4331FF4C0D5}"/>
    <hyperlink ref="Q125" r:id="rId180" xr:uid="{18866E2D-A5D7-432F-B37F-74F96447635E}"/>
    <hyperlink ref="R125" r:id="rId181" xr:uid="{1B0ADD10-B744-42C6-AFC4-D3D02DD0454D}"/>
    <hyperlink ref="Q68" r:id="rId182" xr:uid="{8D9E5690-6FCE-48CC-AA08-51CDF57CBC16}"/>
    <hyperlink ref="Q144" r:id="rId183" xr:uid="{CC37085D-F097-4F46-BF9C-CB2903C1BAA3}"/>
    <hyperlink ref="Q145" r:id="rId184" xr:uid="{0ED87F73-732D-46FC-81D6-DB3075CF17B4}"/>
    <hyperlink ref="Q77" r:id="rId185" xr:uid="{6F59BDE4-7D91-44B0-BB55-AA6DAC770D83}"/>
    <hyperlink ref="Q78" r:id="rId186" xr:uid="{CBCBBE1A-9E35-4A80-8ED8-70DB2EF697AF}"/>
    <hyperlink ref="Q79" r:id="rId187" xr:uid="{ADE9CEEE-D026-4972-992E-C1274003B017}"/>
    <hyperlink ref="Q82" r:id="rId188" xr:uid="{5F694031-97BA-4F37-8449-B82A3F892211}"/>
    <hyperlink ref="Q83" r:id="rId189" xr:uid="{1D19D75D-83D9-4B1F-8852-275D73FB4FC7}"/>
    <hyperlink ref="Q84" r:id="rId190" xr:uid="{D10CFE00-6616-4761-A38E-3E9B5F433F5B}"/>
    <hyperlink ref="Q85" r:id="rId191" xr:uid="{BE16E470-D6C5-4D75-A18E-816A7F536588}"/>
    <hyperlink ref="Q87" r:id="rId192" xr:uid="{14A01D72-09C9-4445-9152-FC541FC1DF5A}"/>
    <hyperlink ref="Q88" r:id="rId193" xr:uid="{17768893-D5F1-42E2-9F9E-5F58A7E29115}"/>
    <hyperlink ref="Q90" r:id="rId194" xr:uid="{C529779F-3755-49B3-8825-70A93F571BD4}"/>
    <hyperlink ref="R80" r:id="rId195" xr:uid="{03B95A21-DBAE-4478-AB4E-B1C5DEC145A5}"/>
    <hyperlink ref="Q80" r:id="rId196" xr:uid="{8EA7C4CE-5EEF-4384-BB15-613A07E3A097}"/>
    <hyperlink ref="Q64" r:id="rId197" xr:uid="{A56C8465-FABD-4A43-B675-565F55BC6AA8}"/>
    <hyperlink ref="Q65" r:id="rId198" xr:uid="{D4DC66EF-A9B6-485F-861A-F345E7F1B2C9}"/>
    <hyperlink ref="Q66" r:id="rId199" xr:uid="{26703970-91E1-47B3-98A9-74B96CE0C9F7}"/>
    <hyperlink ref="Q67" r:id="rId200" xr:uid="{CBFAE788-65E7-44DA-BB79-0928F51864B2}"/>
    <hyperlink ref="Q69" r:id="rId201" xr:uid="{36505453-E1E3-4451-AB58-27FF3EFA7CA3}"/>
    <hyperlink ref="Q73" r:id="rId202" xr:uid="{02B07C72-B832-4ABC-B6F9-6D05C7C9C8F0}"/>
    <hyperlink ref="Q92" r:id="rId203" xr:uid="{C8664FFD-DD00-4AF7-BC53-6E9E709D193F}"/>
    <hyperlink ref="Q93" r:id="rId204" xr:uid="{7662DCBF-2735-4E3B-BE3C-EE380F6814FB}"/>
    <hyperlink ref="Q94" r:id="rId205" xr:uid="{790F941D-E57B-4456-BD73-DB7511039274}"/>
    <hyperlink ref="Q97" r:id="rId206" xr:uid="{61D6D40B-52D2-4CCF-9D16-5DE01E59C579}"/>
    <hyperlink ref="Q98" r:id="rId207" xr:uid="{5BAE4E13-2870-49FE-B0A1-4BCB1F867E33}"/>
    <hyperlink ref="Q99" r:id="rId208" xr:uid="{F3617D2A-704D-4AF0-B46B-2BB5AA4F65AA}"/>
    <hyperlink ref="Q100" r:id="rId209" xr:uid="{1A6FA6F8-5A6A-4E0D-835E-748505F1993E}"/>
    <hyperlink ref="Q101" r:id="rId210" xr:uid="{666C24DA-9EAF-49C6-BCAE-FECD22226312}"/>
    <hyperlink ref="Q22" r:id="rId211" xr:uid="{A9452618-F976-4CB3-B2DB-B52B19C3F2BD}"/>
    <hyperlink ref="R94" r:id="rId212" xr:uid="{4090AE1C-1958-4FCD-A88D-085ADEA6AFB0}"/>
    <hyperlink ref="R56" r:id="rId213" xr:uid="{ECC19AB5-E861-40B0-8D05-9DFA112FEEC2}"/>
    <hyperlink ref="Q56" r:id="rId214" xr:uid="{A2E2B134-5DBD-43C1-BC24-AB5ED7173AB2}"/>
    <hyperlink ref="Q72" r:id="rId215" xr:uid="{5902E792-DDC1-4DA6-8BFB-FBC093FE4A8B}"/>
    <hyperlink ref="R72" r:id="rId216" xr:uid="{82D6FB95-8231-4BFE-88AF-38DBB3C80CDD}"/>
    <hyperlink ref="Q153" r:id="rId217" xr:uid="{DEDEB145-1962-4754-8345-56327EB71CB2}"/>
    <hyperlink ref="R153" r:id="rId218" xr:uid="{E15A7D78-5F4B-4D76-B130-8C440E074E9B}"/>
    <hyperlink ref="Q96" r:id="rId219" xr:uid="{E9F96ED2-E82D-4CAC-97DF-1377D0F7070B}"/>
    <hyperlink ref="R96" r:id="rId220" xr:uid="{6C3BEDD2-AF82-49EB-BB18-4E7B7A35B1DD}"/>
    <hyperlink ref="R126" r:id="rId221" xr:uid="{7B455FB7-05AD-4806-971F-41D0933F6D62}"/>
    <hyperlink ref="R21" r:id="rId222" xr:uid="{E7074279-9014-4B5A-A354-111E94A776B8}"/>
    <hyperlink ref="Q70" r:id="rId223" xr:uid="{92A2FC6F-0C0C-41D0-8A8E-9C1952F4A9E0}"/>
    <hyperlink ref="R70" r:id="rId224" xr:uid="{8AE90F01-73B8-4DBF-87AF-27BF63D1B720}"/>
    <hyperlink ref="R111" r:id="rId225" xr:uid="{BB17B89C-D43B-4AF1-B120-7F3C9CED40CB}"/>
    <hyperlink ref="R51" r:id="rId226" xr:uid="{64A30E94-59FF-416F-91D8-66F4B5B8D8F6}"/>
    <hyperlink ref="R5" r:id="rId227" xr:uid="{FCC20E87-6F2B-4FD7-B805-29A3A96EC8DA}"/>
    <hyperlink ref="Q131" r:id="rId228" xr:uid="{0311CF71-B705-4243-A97A-B61296E343F7}"/>
    <hyperlink ref="R79" r:id="rId229" xr:uid="{93A456A4-78AC-4E29-80FB-4FC3366CE603}"/>
    <hyperlink ref="Q8" r:id="rId230" xr:uid="{D0167B82-C599-4B65-A4F8-941B1CC48933}"/>
    <hyperlink ref="R8" r:id="rId231" xr:uid="{FBFD1E12-A133-4BFB-BE36-C1D46752B5EA}"/>
    <hyperlink ref="Q91" r:id="rId232" xr:uid="{E63A2F58-54BA-4F3F-AD5A-E479217F6C47}"/>
    <hyperlink ref="R91" r:id="rId233" xr:uid="{E3641B62-495F-4231-9BA2-E698534725B6}"/>
    <hyperlink ref="R140" r:id="rId234" xr:uid="{EC1ADAF1-44BE-43CB-990B-18F9E0B7F4D3}"/>
    <hyperlink ref="R7" r:id="rId235" xr:uid="{07F02375-42DB-4E34-94C9-52D44A19C77E}"/>
    <hyperlink ref="R20" r:id="rId236" xr:uid="{60A6A35D-77BE-4144-AADC-EC7F602437C2}"/>
    <hyperlink ref="R22" r:id="rId237" xr:uid="{E80AC4EE-2885-4634-AA8C-F8E42006E278}"/>
    <hyperlink ref="R10" r:id="rId238" xr:uid="{C6A984C3-F31B-4399-9802-09B13BD419BB}"/>
    <hyperlink ref="R11" r:id="rId239" xr:uid="{22FA0B57-70B1-40C5-A94E-413EEED96C0F}"/>
    <hyperlink ref="R13" r:id="rId240" xr:uid="{D376FE62-2A45-4A12-892D-385F11143666}"/>
    <hyperlink ref="R14" r:id="rId241" xr:uid="{3BF2BAEB-14AF-4011-AFA0-1007A4FF0A7F}"/>
    <hyperlink ref="R16" r:id="rId242" xr:uid="{C2805069-6DB5-410B-9648-E97B8A52CCC6}"/>
    <hyperlink ref="R24" r:id="rId243" xr:uid="{8D0C940C-856D-43D9-8BD5-B6EA074CF1D9}"/>
    <hyperlink ref="R25" r:id="rId244" xr:uid="{D8C975F9-99AB-49A0-AA65-65EA291CDD8C}"/>
    <hyperlink ref="R26" r:id="rId245" xr:uid="{CCAF1DEB-4D8F-44E8-9A00-65026CB5C9B5}"/>
    <hyperlink ref="R27" r:id="rId246" xr:uid="{54B645E3-2CD6-47F4-A2C0-5F818741EF72}"/>
    <hyperlink ref="R28" r:id="rId247" xr:uid="{4D07FF67-DBF2-4FFA-A7C7-DE718B5A34A7}"/>
    <hyperlink ref="R30" r:id="rId248" xr:uid="{B8CE6DC6-3861-45E6-ABD4-5A65C8C6282E}"/>
    <hyperlink ref="R31" r:id="rId249" xr:uid="{B9EE93BF-3E9A-464A-99BF-868D34DE0F3E}"/>
    <hyperlink ref="R36" r:id="rId250" xr:uid="{43D2FE51-6FCD-464B-A1F0-3CB3111CEF76}"/>
    <hyperlink ref="R37" r:id="rId251" xr:uid="{FD3E14A2-518A-4CBC-88A2-40D39E590BA3}"/>
    <hyperlink ref="R39" r:id="rId252" xr:uid="{E2B70456-ADE3-4542-9907-DE047F40541E}"/>
    <hyperlink ref="R40" r:id="rId253" xr:uid="{1C96B20A-F6F0-4B09-8F61-2322DEED9A6B}"/>
    <hyperlink ref="R42" r:id="rId254" xr:uid="{68A2364E-DD13-4DC9-9352-EA0C2A024940}"/>
    <hyperlink ref="R43" r:id="rId255" xr:uid="{8505B645-2676-40B0-B79B-91A085DC7290}"/>
    <hyperlink ref="R44" r:id="rId256" xr:uid="{0F1555D7-9ABB-40EC-9843-B83947E2303A}"/>
    <hyperlink ref="R45" r:id="rId257" xr:uid="{5F31D7FA-4149-44AB-A43A-19BDDCB9A1B6}"/>
    <hyperlink ref="R47" r:id="rId258" xr:uid="{3936F015-E3CB-48BD-8736-F4A8F973B217}"/>
    <hyperlink ref="R53" r:id="rId259" xr:uid="{39715F7A-BBBB-4F85-8BDF-B08165352E3D}"/>
    <hyperlink ref="R54" r:id="rId260" xr:uid="{252C6765-4706-40B0-9207-0031930653C6}"/>
    <hyperlink ref="R55" r:id="rId261" xr:uid="{8F242995-386A-40B1-980F-F44E0E47C8C5}"/>
    <hyperlink ref="R58" r:id="rId262" xr:uid="{309E7EC2-2F30-4D6C-B498-62B9BC8CB038}"/>
    <hyperlink ref="R59" r:id="rId263" xr:uid="{15E89132-4065-4D1D-96FB-FCC292393809}"/>
    <hyperlink ref="R76" r:id="rId264" xr:uid="{611EEAFE-BA51-40BA-B09D-3C707EEF5924}"/>
    <hyperlink ref="R83" r:id="rId265" xr:uid="{902CE55B-D4EE-4508-B6B8-DF6AB6862302}"/>
    <hyperlink ref="R84" r:id="rId266" xr:uid="{D8C85A8C-6C59-4A05-9C29-4E0AE555D774}"/>
    <hyperlink ref="R95" r:id="rId267" xr:uid="{F3D9ED13-7234-4114-9B49-9D59CA15EEEC}"/>
    <hyperlink ref="R100" r:id="rId268" xr:uid="{04AC08FC-EB34-463C-A6E0-CFF3A3B30226}"/>
    <hyperlink ref="R101" r:id="rId269" xr:uid="{2EAA2E29-773C-4E50-A282-4A6617E5DBD0}"/>
    <hyperlink ref="R106" r:id="rId270" xr:uid="{5E6D422D-A478-426B-A2C3-D75761ABAB7C}"/>
    <hyperlink ref="R107" r:id="rId271" xr:uid="{B7398CEA-68E4-4F3C-9394-84DEB2B060CC}"/>
    <hyperlink ref="R108" r:id="rId272" xr:uid="{AE165FBD-B405-4752-A68F-258F610DF2B8}"/>
    <hyperlink ref="R109" r:id="rId273" xr:uid="{44D3395C-127A-4425-9580-4B1D86857628}"/>
    <hyperlink ref="R110" r:id="rId274" xr:uid="{83C72181-A59D-45CE-A439-03AF99B1CDA9}"/>
    <hyperlink ref="R114" r:id="rId275" xr:uid="{F90FD299-1151-4DA8-9404-67B4CC7CDEE1}"/>
    <hyperlink ref="R117" r:id="rId276" xr:uid="{86E536BE-02EC-49E2-91F4-1DC42A6E3925}"/>
    <hyperlink ref="R118" r:id="rId277" xr:uid="{E943CB86-D8B5-47B1-8358-EF7D3E732D7B}"/>
    <hyperlink ref="R119" r:id="rId278" xr:uid="{F4099911-9867-4AB8-80B2-D7423FD9CA8B}"/>
    <hyperlink ref="R122" r:id="rId279" xr:uid="{A3503D2E-E980-4301-B8C2-9C4F631A0392}"/>
    <hyperlink ref="R123" r:id="rId280" xr:uid="{20D9523A-2DEC-4216-921B-FEA137F4F67E}"/>
    <hyperlink ref="R128" r:id="rId281" xr:uid="{01756E0E-7C30-4145-B426-48EF448B8DA9}"/>
    <hyperlink ref="R134" r:id="rId282" xr:uid="{73840D93-B07C-49F6-BCC8-3153181CBBBA}"/>
    <hyperlink ref="R135" r:id="rId283" xr:uid="{57EB412E-08D0-48B2-B158-5ACB13AB14AD}"/>
    <hyperlink ref="R141" r:id="rId284" xr:uid="{EA4893D5-99EE-446F-952D-9857A279DD56}"/>
    <hyperlink ref="R142" r:id="rId285" xr:uid="{9C05A1AE-4575-4514-951C-706DB0B28716}"/>
    <hyperlink ref="R143" r:id="rId286" xr:uid="{C91DDFB5-68BC-408A-8984-46C4FA012F95}"/>
    <hyperlink ref="R144" r:id="rId287" xr:uid="{A9E724D3-E94D-482E-B0BC-7236D87BD68A}"/>
    <hyperlink ref="R146" r:id="rId288" xr:uid="{E80045EB-7547-43DB-B4DF-7E0358DFAB11}"/>
    <hyperlink ref="R147" r:id="rId289" xr:uid="{63D6D3AD-7B3D-43A0-A82F-05DF3243A715}"/>
    <hyperlink ref="R148" r:id="rId290" xr:uid="{3FA24D32-4DD9-4C4F-A9D4-DEFD54176D6A}"/>
    <hyperlink ref="R149" r:id="rId291" xr:uid="{15E6AE59-6407-4B02-89AA-EE35B9C4B20D}"/>
    <hyperlink ref="R150" r:id="rId292" xr:uid="{0C786F05-4F12-4760-9F8E-0C3A4F898155}"/>
    <hyperlink ref="R152" r:id="rId293" xr:uid="{C16069A4-B17F-4BF8-B522-762A0615E6A0}"/>
    <hyperlink ref="R154" r:id="rId294" xr:uid="{B289B71D-A8CB-4136-8EA2-3BFA3A62C6A1}"/>
    <hyperlink ref="R156" r:id="rId295" xr:uid="{839F7D6C-3C7B-45BA-990B-1A4577F1DD5A}"/>
    <hyperlink ref="R160" r:id="rId296" xr:uid="{C7A0D438-9DB1-4961-9328-35F33AFA169E}"/>
    <hyperlink ref="R161" r:id="rId297" xr:uid="{D90ECE4F-0EBF-4D58-B37E-29E2B42FFB6B}"/>
    <hyperlink ref="R162" r:id="rId298" xr:uid="{F73B8207-63DC-4161-83D4-FBF4801F0B19}"/>
    <hyperlink ref="Q62" r:id="rId299" xr:uid="{C593DB63-7C20-438F-9F8F-80B93A3CF880}"/>
    <hyperlink ref="Q95" r:id="rId300" xr:uid="{5CCE10F7-128B-449D-8B4A-CD80C77F9691}"/>
    <hyperlink ref="R65" r:id="rId301" xr:uid="{EE55E64F-5831-45E5-92C4-AC90D9EF7849}"/>
    <hyperlink ref="R35" r:id="rId302" xr:uid="{2A5F9630-94C5-431F-A9EC-1081C8C0A000}"/>
    <hyperlink ref="R113" r:id="rId303" xr:uid="{D50A75DE-25ED-4688-AE91-2E0E3EB92F74}"/>
  </hyperlinks>
  <pageMargins left="0.7" right="0.7" top="0.75" bottom="0.75" header="0.3" footer="0.3"/>
  <drawing r:id="rId30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77E16-D9B8-4034-81FC-351650DAD95E}">
  <dimension ref="A1:N17"/>
  <sheetViews>
    <sheetView workbookViewId="0">
      <selection sqref="A1:C1"/>
    </sheetView>
  </sheetViews>
  <sheetFormatPr defaultColWidth="8.7109375" defaultRowHeight="15" x14ac:dyDescent="0.25"/>
  <cols>
    <col min="1" max="1" width="2.7109375" style="499" customWidth="1"/>
    <col min="2" max="2" width="12.85546875" style="432" customWidth="1"/>
    <col min="3" max="5" width="8.7109375" style="432"/>
    <col min="6" max="6" width="7.28515625" style="432" customWidth="1"/>
    <col min="7" max="7" width="7.85546875" style="432" customWidth="1"/>
    <col min="8" max="8" width="7.140625" style="432" customWidth="1"/>
    <col min="9" max="9" width="3.7109375" style="432" customWidth="1"/>
    <col min="10" max="11" width="7.7109375" style="432" customWidth="1"/>
    <col min="12" max="12" width="7.5703125" style="432" customWidth="1"/>
    <col min="13" max="13" width="13.85546875" style="432" customWidth="1"/>
    <col min="14" max="14" width="13.7109375" style="432" customWidth="1"/>
    <col min="15" max="256" width="8.7109375" style="432"/>
    <col min="257" max="257" width="2.7109375" style="432" customWidth="1"/>
    <col min="258" max="258" width="12.85546875" style="432" customWidth="1"/>
    <col min="259" max="261" width="8.7109375" style="432"/>
    <col min="262" max="262" width="7.28515625" style="432" customWidth="1"/>
    <col min="263" max="263" width="7.85546875" style="432" customWidth="1"/>
    <col min="264" max="264" width="7.140625" style="432" customWidth="1"/>
    <col min="265" max="265" width="3.7109375" style="432" customWidth="1"/>
    <col min="266" max="267" width="7.7109375" style="432" customWidth="1"/>
    <col min="268" max="268" width="7.5703125" style="432" customWidth="1"/>
    <col min="269" max="269" width="13.85546875" style="432" customWidth="1"/>
    <col min="270" max="270" width="13.7109375" style="432" customWidth="1"/>
    <col min="271" max="512" width="8.7109375" style="432"/>
    <col min="513" max="513" width="2.7109375" style="432" customWidth="1"/>
    <col min="514" max="514" width="12.85546875" style="432" customWidth="1"/>
    <col min="515" max="517" width="8.7109375" style="432"/>
    <col min="518" max="518" width="7.28515625" style="432" customWidth="1"/>
    <col min="519" max="519" width="7.85546875" style="432" customWidth="1"/>
    <col min="520" max="520" width="7.140625" style="432" customWidth="1"/>
    <col min="521" max="521" width="3.7109375" style="432" customWidth="1"/>
    <col min="522" max="523" width="7.7109375" style="432" customWidth="1"/>
    <col min="524" max="524" width="7.5703125" style="432" customWidth="1"/>
    <col min="525" max="525" width="13.85546875" style="432" customWidth="1"/>
    <col min="526" max="526" width="13.7109375" style="432" customWidth="1"/>
    <col min="527" max="768" width="8.7109375" style="432"/>
    <col min="769" max="769" width="2.7109375" style="432" customWidth="1"/>
    <col min="770" max="770" width="12.85546875" style="432" customWidth="1"/>
    <col min="771" max="773" width="8.7109375" style="432"/>
    <col min="774" max="774" width="7.28515625" style="432" customWidth="1"/>
    <col min="775" max="775" width="7.85546875" style="432" customWidth="1"/>
    <col min="776" max="776" width="7.140625" style="432" customWidth="1"/>
    <col min="777" max="777" width="3.7109375" style="432" customWidth="1"/>
    <col min="778" max="779" width="7.7109375" style="432" customWidth="1"/>
    <col min="780" max="780" width="7.5703125" style="432" customWidth="1"/>
    <col min="781" max="781" width="13.85546875" style="432" customWidth="1"/>
    <col min="782" max="782" width="13.7109375" style="432" customWidth="1"/>
    <col min="783" max="1024" width="8.7109375" style="432"/>
    <col min="1025" max="1025" width="2.7109375" style="432" customWidth="1"/>
    <col min="1026" max="1026" width="12.85546875" style="432" customWidth="1"/>
    <col min="1027" max="1029" width="8.7109375" style="432"/>
    <col min="1030" max="1030" width="7.28515625" style="432" customWidth="1"/>
    <col min="1031" max="1031" width="7.85546875" style="432" customWidth="1"/>
    <col min="1032" max="1032" width="7.140625" style="432" customWidth="1"/>
    <col min="1033" max="1033" width="3.7109375" style="432" customWidth="1"/>
    <col min="1034" max="1035" width="7.7109375" style="432" customWidth="1"/>
    <col min="1036" max="1036" width="7.5703125" style="432" customWidth="1"/>
    <col min="1037" max="1037" width="13.85546875" style="432" customWidth="1"/>
    <col min="1038" max="1038" width="13.7109375" style="432" customWidth="1"/>
    <col min="1039" max="1280" width="8.7109375" style="432"/>
    <col min="1281" max="1281" width="2.7109375" style="432" customWidth="1"/>
    <col min="1282" max="1282" width="12.85546875" style="432" customWidth="1"/>
    <col min="1283" max="1285" width="8.7109375" style="432"/>
    <col min="1286" max="1286" width="7.28515625" style="432" customWidth="1"/>
    <col min="1287" max="1287" width="7.85546875" style="432" customWidth="1"/>
    <col min="1288" max="1288" width="7.140625" style="432" customWidth="1"/>
    <col min="1289" max="1289" width="3.7109375" style="432" customWidth="1"/>
    <col min="1290" max="1291" width="7.7109375" style="432" customWidth="1"/>
    <col min="1292" max="1292" width="7.5703125" style="432" customWidth="1"/>
    <col min="1293" max="1293" width="13.85546875" style="432" customWidth="1"/>
    <col min="1294" max="1294" width="13.7109375" style="432" customWidth="1"/>
    <col min="1295" max="1536" width="8.7109375" style="432"/>
    <col min="1537" max="1537" width="2.7109375" style="432" customWidth="1"/>
    <col min="1538" max="1538" width="12.85546875" style="432" customWidth="1"/>
    <col min="1539" max="1541" width="8.7109375" style="432"/>
    <col min="1542" max="1542" width="7.28515625" style="432" customWidth="1"/>
    <col min="1543" max="1543" width="7.85546875" style="432" customWidth="1"/>
    <col min="1544" max="1544" width="7.140625" style="432" customWidth="1"/>
    <col min="1545" max="1545" width="3.7109375" style="432" customWidth="1"/>
    <col min="1546" max="1547" width="7.7109375" style="432" customWidth="1"/>
    <col min="1548" max="1548" width="7.5703125" style="432" customWidth="1"/>
    <col min="1549" max="1549" width="13.85546875" style="432" customWidth="1"/>
    <col min="1550" max="1550" width="13.7109375" style="432" customWidth="1"/>
    <col min="1551" max="1792" width="8.7109375" style="432"/>
    <col min="1793" max="1793" width="2.7109375" style="432" customWidth="1"/>
    <col min="1794" max="1794" width="12.85546875" style="432" customWidth="1"/>
    <col min="1795" max="1797" width="8.7109375" style="432"/>
    <col min="1798" max="1798" width="7.28515625" style="432" customWidth="1"/>
    <col min="1799" max="1799" width="7.85546875" style="432" customWidth="1"/>
    <col min="1800" max="1800" width="7.140625" style="432" customWidth="1"/>
    <col min="1801" max="1801" width="3.7109375" style="432" customWidth="1"/>
    <col min="1802" max="1803" width="7.7109375" style="432" customWidth="1"/>
    <col min="1804" max="1804" width="7.5703125" style="432" customWidth="1"/>
    <col min="1805" max="1805" width="13.85546875" style="432" customWidth="1"/>
    <col min="1806" max="1806" width="13.7109375" style="432" customWidth="1"/>
    <col min="1807" max="2048" width="8.7109375" style="432"/>
    <col min="2049" max="2049" width="2.7109375" style="432" customWidth="1"/>
    <col min="2050" max="2050" width="12.85546875" style="432" customWidth="1"/>
    <col min="2051" max="2053" width="8.7109375" style="432"/>
    <col min="2054" max="2054" width="7.28515625" style="432" customWidth="1"/>
    <col min="2055" max="2055" width="7.85546875" style="432" customWidth="1"/>
    <col min="2056" max="2056" width="7.140625" style="432" customWidth="1"/>
    <col min="2057" max="2057" width="3.7109375" style="432" customWidth="1"/>
    <col min="2058" max="2059" width="7.7109375" style="432" customWidth="1"/>
    <col min="2060" max="2060" width="7.5703125" style="432" customWidth="1"/>
    <col min="2061" max="2061" width="13.85546875" style="432" customWidth="1"/>
    <col min="2062" max="2062" width="13.7109375" style="432" customWidth="1"/>
    <col min="2063" max="2304" width="8.7109375" style="432"/>
    <col min="2305" max="2305" width="2.7109375" style="432" customWidth="1"/>
    <col min="2306" max="2306" width="12.85546875" style="432" customWidth="1"/>
    <col min="2307" max="2309" width="8.7109375" style="432"/>
    <col min="2310" max="2310" width="7.28515625" style="432" customWidth="1"/>
    <col min="2311" max="2311" width="7.85546875" style="432" customWidth="1"/>
    <col min="2312" max="2312" width="7.140625" style="432" customWidth="1"/>
    <col min="2313" max="2313" width="3.7109375" style="432" customWidth="1"/>
    <col min="2314" max="2315" width="7.7109375" style="432" customWidth="1"/>
    <col min="2316" max="2316" width="7.5703125" style="432" customWidth="1"/>
    <col min="2317" max="2317" width="13.85546875" style="432" customWidth="1"/>
    <col min="2318" max="2318" width="13.7109375" style="432" customWidth="1"/>
    <col min="2319" max="2560" width="8.7109375" style="432"/>
    <col min="2561" max="2561" width="2.7109375" style="432" customWidth="1"/>
    <col min="2562" max="2562" width="12.85546875" style="432" customWidth="1"/>
    <col min="2563" max="2565" width="8.7109375" style="432"/>
    <col min="2566" max="2566" width="7.28515625" style="432" customWidth="1"/>
    <col min="2567" max="2567" width="7.85546875" style="432" customWidth="1"/>
    <col min="2568" max="2568" width="7.140625" style="432" customWidth="1"/>
    <col min="2569" max="2569" width="3.7109375" style="432" customWidth="1"/>
    <col min="2570" max="2571" width="7.7109375" style="432" customWidth="1"/>
    <col min="2572" max="2572" width="7.5703125" style="432" customWidth="1"/>
    <col min="2573" max="2573" width="13.85546875" style="432" customWidth="1"/>
    <col min="2574" max="2574" width="13.7109375" style="432" customWidth="1"/>
    <col min="2575" max="2816" width="8.7109375" style="432"/>
    <col min="2817" max="2817" width="2.7109375" style="432" customWidth="1"/>
    <col min="2818" max="2818" width="12.85546875" style="432" customWidth="1"/>
    <col min="2819" max="2821" width="8.7109375" style="432"/>
    <col min="2822" max="2822" width="7.28515625" style="432" customWidth="1"/>
    <col min="2823" max="2823" width="7.85546875" style="432" customWidth="1"/>
    <col min="2824" max="2824" width="7.140625" style="432" customWidth="1"/>
    <col min="2825" max="2825" width="3.7109375" style="432" customWidth="1"/>
    <col min="2826" max="2827" width="7.7109375" style="432" customWidth="1"/>
    <col min="2828" max="2828" width="7.5703125" style="432" customWidth="1"/>
    <col min="2829" max="2829" width="13.85546875" style="432" customWidth="1"/>
    <col min="2830" max="2830" width="13.7109375" style="432" customWidth="1"/>
    <col min="2831" max="3072" width="8.7109375" style="432"/>
    <col min="3073" max="3073" width="2.7109375" style="432" customWidth="1"/>
    <col min="3074" max="3074" width="12.85546875" style="432" customWidth="1"/>
    <col min="3075" max="3077" width="8.7109375" style="432"/>
    <col min="3078" max="3078" width="7.28515625" style="432" customWidth="1"/>
    <col min="3079" max="3079" width="7.85546875" style="432" customWidth="1"/>
    <col min="3080" max="3080" width="7.140625" style="432" customWidth="1"/>
    <col min="3081" max="3081" width="3.7109375" style="432" customWidth="1"/>
    <col min="3082" max="3083" width="7.7109375" style="432" customWidth="1"/>
    <col min="3084" max="3084" width="7.5703125" style="432" customWidth="1"/>
    <col min="3085" max="3085" width="13.85546875" style="432" customWidth="1"/>
    <col min="3086" max="3086" width="13.7109375" style="432" customWidth="1"/>
    <col min="3087" max="3328" width="8.7109375" style="432"/>
    <col min="3329" max="3329" width="2.7109375" style="432" customWidth="1"/>
    <col min="3330" max="3330" width="12.85546875" style="432" customWidth="1"/>
    <col min="3331" max="3333" width="8.7109375" style="432"/>
    <col min="3334" max="3334" width="7.28515625" style="432" customWidth="1"/>
    <col min="3335" max="3335" width="7.85546875" style="432" customWidth="1"/>
    <col min="3336" max="3336" width="7.140625" style="432" customWidth="1"/>
    <col min="3337" max="3337" width="3.7109375" style="432" customWidth="1"/>
    <col min="3338" max="3339" width="7.7109375" style="432" customWidth="1"/>
    <col min="3340" max="3340" width="7.5703125" style="432" customWidth="1"/>
    <col min="3341" max="3341" width="13.85546875" style="432" customWidth="1"/>
    <col min="3342" max="3342" width="13.7109375" style="432" customWidth="1"/>
    <col min="3343" max="3584" width="8.7109375" style="432"/>
    <col min="3585" max="3585" width="2.7109375" style="432" customWidth="1"/>
    <col min="3586" max="3586" width="12.85546875" style="432" customWidth="1"/>
    <col min="3587" max="3589" width="8.7109375" style="432"/>
    <col min="3590" max="3590" width="7.28515625" style="432" customWidth="1"/>
    <col min="3591" max="3591" width="7.85546875" style="432" customWidth="1"/>
    <col min="3592" max="3592" width="7.140625" style="432" customWidth="1"/>
    <col min="3593" max="3593" width="3.7109375" style="432" customWidth="1"/>
    <col min="3594" max="3595" width="7.7109375" style="432" customWidth="1"/>
    <col min="3596" max="3596" width="7.5703125" style="432" customWidth="1"/>
    <col min="3597" max="3597" width="13.85546875" style="432" customWidth="1"/>
    <col min="3598" max="3598" width="13.7109375" style="432" customWidth="1"/>
    <col min="3599" max="3840" width="8.7109375" style="432"/>
    <col min="3841" max="3841" width="2.7109375" style="432" customWidth="1"/>
    <col min="3842" max="3842" width="12.85546875" style="432" customWidth="1"/>
    <col min="3843" max="3845" width="8.7109375" style="432"/>
    <col min="3846" max="3846" width="7.28515625" style="432" customWidth="1"/>
    <col min="3847" max="3847" width="7.85546875" style="432" customWidth="1"/>
    <col min="3848" max="3848" width="7.140625" style="432" customWidth="1"/>
    <col min="3849" max="3849" width="3.7109375" style="432" customWidth="1"/>
    <col min="3850" max="3851" width="7.7109375" style="432" customWidth="1"/>
    <col min="3852" max="3852" width="7.5703125" style="432" customWidth="1"/>
    <col min="3853" max="3853" width="13.85546875" style="432" customWidth="1"/>
    <col min="3854" max="3854" width="13.7109375" style="432" customWidth="1"/>
    <col min="3855" max="4096" width="8.7109375" style="432"/>
    <col min="4097" max="4097" width="2.7109375" style="432" customWidth="1"/>
    <col min="4098" max="4098" width="12.85546875" style="432" customWidth="1"/>
    <col min="4099" max="4101" width="8.7109375" style="432"/>
    <col min="4102" max="4102" width="7.28515625" style="432" customWidth="1"/>
    <col min="4103" max="4103" width="7.85546875" style="432" customWidth="1"/>
    <col min="4104" max="4104" width="7.140625" style="432" customWidth="1"/>
    <col min="4105" max="4105" width="3.7109375" style="432" customWidth="1"/>
    <col min="4106" max="4107" width="7.7109375" style="432" customWidth="1"/>
    <col min="4108" max="4108" width="7.5703125" style="432" customWidth="1"/>
    <col min="4109" max="4109" width="13.85546875" style="432" customWidth="1"/>
    <col min="4110" max="4110" width="13.7109375" style="432" customWidth="1"/>
    <col min="4111" max="4352" width="8.7109375" style="432"/>
    <col min="4353" max="4353" width="2.7109375" style="432" customWidth="1"/>
    <col min="4354" max="4354" width="12.85546875" style="432" customWidth="1"/>
    <col min="4355" max="4357" width="8.7109375" style="432"/>
    <col min="4358" max="4358" width="7.28515625" style="432" customWidth="1"/>
    <col min="4359" max="4359" width="7.85546875" style="432" customWidth="1"/>
    <col min="4360" max="4360" width="7.140625" style="432" customWidth="1"/>
    <col min="4361" max="4361" width="3.7109375" style="432" customWidth="1"/>
    <col min="4362" max="4363" width="7.7109375" style="432" customWidth="1"/>
    <col min="4364" max="4364" width="7.5703125" style="432" customWidth="1"/>
    <col min="4365" max="4365" width="13.85546875" style="432" customWidth="1"/>
    <col min="4366" max="4366" width="13.7109375" style="432" customWidth="1"/>
    <col min="4367" max="4608" width="8.7109375" style="432"/>
    <col min="4609" max="4609" width="2.7109375" style="432" customWidth="1"/>
    <col min="4610" max="4610" width="12.85546875" style="432" customWidth="1"/>
    <col min="4611" max="4613" width="8.7109375" style="432"/>
    <col min="4614" max="4614" width="7.28515625" style="432" customWidth="1"/>
    <col min="4615" max="4615" width="7.85546875" style="432" customWidth="1"/>
    <col min="4616" max="4616" width="7.140625" style="432" customWidth="1"/>
    <col min="4617" max="4617" width="3.7109375" style="432" customWidth="1"/>
    <col min="4618" max="4619" width="7.7109375" style="432" customWidth="1"/>
    <col min="4620" max="4620" width="7.5703125" style="432" customWidth="1"/>
    <col min="4621" max="4621" width="13.85546875" style="432" customWidth="1"/>
    <col min="4622" max="4622" width="13.7109375" style="432" customWidth="1"/>
    <col min="4623" max="4864" width="8.7109375" style="432"/>
    <col min="4865" max="4865" width="2.7109375" style="432" customWidth="1"/>
    <col min="4866" max="4866" width="12.85546875" style="432" customWidth="1"/>
    <col min="4867" max="4869" width="8.7109375" style="432"/>
    <col min="4870" max="4870" width="7.28515625" style="432" customWidth="1"/>
    <col min="4871" max="4871" width="7.85546875" style="432" customWidth="1"/>
    <col min="4872" max="4872" width="7.140625" style="432" customWidth="1"/>
    <col min="4873" max="4873" width="3.7109375" style="432" customWidth="1"/>
    <col min="4874" max="4875" width="7.7109375" style="432" customWidth="1"/>
    <col min="4876" max="4876" width="7.5703125" style="432" customWidth="1"/>
    <col min="4877" max="4877" width="13.85546875" style="432" customWidth="1"/>
    <col min="4878" max="4878" width="13.7109375" style="432" customWidth="1"/>
    <col min="4879" max="5120" width="8.7109375" style="432"/>
    <col min="5121" max="5121" width="2.7109375" style="432" customWidth="1"/>
    <col min="5122" max="5122" width="12.85546875" style="432" customWidth="1"/>
    <col min="5123" max="5125" width="8.7109375" style="432"/>
    <col min="5126" max="5126" width="7.28515625" style="432" customWidth="1"/>
    <col min="5127" max="5127" width="7.85546875" style="432" customWidth="1"/>
    <col min="5128" max="5128" width="7.140625" style="432" customWidth="1"/>
    <col min="5129" max="5129" width="3.7109375" style="432" customWidth="1"/>
    <col min="5130" max="5131" width="7.7109375" style="432" customWidth="1"/>
    <col min="5132" max="5132" width="7.5703125" style="432" customWidth="1"/>
    <col min="5133" max="5133" width="13.85546875" style="432" customWidth="1"/>
    <col min="5134" max="5134" width="13.7109375" style="432" customWidth="1"/>
    <col min="5135" max="5376" width="8.7109375" style="432"/>
    <col min="5377" max="5377" width="2.7109375" style="432" customWidth="1"/>
    <col min="5378" max="5378" width="12.85546875" style="432" customWidth="1"/>
    <col min="5379" max="5381" width="8.7109375" style="432"/>
    <col min="5382" max="5382" width="7.28515625" style="432" customWidth="1"/>
    <col min="5383" max="5383" width="7.85546875" style="432" customWidth="1"/>
    <col min="5384" max="5384" width="7.140625" style="432" customWidth="1"/>
    <col min="5385" max="5385" width="3.7109375" style="432" customWidth="1"/>
    <col min="5386" max="5387" width="7.7109375" style="432" customWidth="1"/>
    <col min="5388" max="5388" width="7.5703125" style="432" customWidth="1"/>
    <col min="5389" max="5389" width="13.85546875" style="432" customWidth="1"/>
    <col min="5390" max="5390" width="13.7109375" style="432" customWidth="1"/>
    <col min="5391" max="5632" width="8.7109375" style="432"/>
    <col min="5633" max="5633" width="2.7109375" style="432" customWidth="1"/>
    <col min="5634" max="5634" width="12.85546875" style="432" customWidth="1"/>
    <col min="5635" max="5637" width="8.7109375" style="432"/>
    <col min="5638" max="5638" width="7.28515625" style="432" customWidth="1"/>
    <col min="5639" max="5639" width="7.85546875" style="432" customWidth="1"/>
    <col min="5640" max="5640" width="7.140625" style="432" customWidth="1"/>
    <col min="5641" max="5641" width="3.7109375" style="432" customWidth="1"/>
    <col min="5642" max="5643" width="7.7109375" style="432" customWidth="1"/>
    <col min="5644" max="5644" width="7.5703125" style="432" customWidth="1"/>
    <col min="5645" max="5645" width="13.85546875" style="432" customWidth="1"/>
    <col min="5646" max="5646" width="13.7109375" style="432" customWidth="1"/>
    <col min="5647" max="5888" width="8.7109375" style="432"/>
    <col min="5889" max="5889" width="2.7109375" style="432" customWidth="1"/>
    <col min="5890" max="5890" width="12.85546875" style="432" customWidth="1"/>
    <col min="5891" max="5893" width="8.7109375" style="432"/>
    <col min="5894" max="5894" width="7.28515625" style="432" customWidth="1"/>
    <col min="5895" max="5895" width="7.85546875" style="432" customWidth="1"/>
    <col min="5896" max="5896" width="7.140625" style="432" customWidth="1"/>
    <col min="5897" max="5897" width="3.7109375" style="432" customWidth="1"/>
    <col min="5898" max="5899" width="7.7109375" style="432" customWidth="1"/>
    <col min="5900" max="5900" width="7.5703125" style="432" customWidth="1"/>
    <col min="5901" max="5901" width="13.85546875" style="432" customWidth="1"/>
    <col min="5902" max="5902" width="13.7109375" style="432" customWidth="1"/>
    <col min="5903" max="6144" width="8.7109375" style="432"/>
    <col min="6145" max="6145" width="2.7109375" style="432" customWidth="1"/>
    <col min="6146" max="6146" width="12.85546875" style="432" customWidth="1"/>
    <col min="6147" max="6149" width="8.7109375" style="432"/>
    <col min="6150" max="6150" width="7.28515625" style="432" customWidth="1"/>
    <col min="6151" max="6151" width="7.85546875" style="432" customWidth="1"/>
    <col min="6152" max="6152" width="7.140625" style="432" customWidth="1"/>
    <col min="6153" max="6153" width="3.7109375" style="432" customWidth="1"/>
    <col min="6154" max="6155" width="7.7109375" style="432" customWidth="1"/>
    <col min="6156" max="6156" width="7.5703125" style="432" customWidth="1"/>
    <col min="6157" max="6157" width="13.85546875" style="432" customWidth="1"/>
    <col min="6158" max="6158" width="13.7109375" style="432" customWidth="1"/>
    <col min="6159" max="6400" width="8.7109375" style="432"/>
    <col min="6401" max="6401" width="2.7109375" style="432" customWidth="1"/>
    <col min="6402" max="6402" width="12.85546875" style="432" customWidth="1"/>
    <col min="6403" max="6405" width="8.7109375" style="432"/>
    <col min="6406" max="6406" width="7.28515625" style="432" customWidth="1"/>
    <col min="6407" max="6407" width="7.85546875" style="432" customWidth="1"/>
    <col min="6408" max="6408" width="7.140625" style="432" customWidth="1"/>
    <col min="6409" max="6409" width="3.7109375" style="432" customWidth="1"/>
    <col min="6410" max="6411" width="7.7109375" style="432" customWidth="1"/>
    <col min="6412" max="6412" width="7.5703125" style="432" customWidth="1"/>
    <col min="6413" max="6413" width="13.85546875" style="432" customWidth="1"/>
    <col min="6414" max="6414" width="13.7109375" style="432" customWidth="1"/>
    <col min="6415" max="6656" width="8.7109375" style="432"/>
    <col min="6657" max="6657" width="2.7109375" style="432" customWidth="1"/>
    <col min="6658" max="6658" width="12.85546875" style="432" customWidth="1"/>
    <col min="6659" max="6661" width="8.7109375" style="432"/>
    <col min="6662" max="6662" width="7.28515625" style="432" customWidth="1"/>
    <col min="6663" max="6663" width="7.85546875" style="432" customWidth="1"/>
    <col min="6664" max="6664" width="7.140625" style="432" customWidth="1"/>
    <col min="6665" max="6665" width="3.7109375" style="432" customWidth="1"/>
    <col min="6666" max="6667" width="7.7109375" style="432" customWidth="1"/>
    <col min="6668" max="6668" width="7.5703125" style="432" customWidth="1"/>
    <col min="6669" max="6669" width="13.85546875" style="432" customWidth="1"/>
    <col min="6670" max="6670" width="13.7109375" style="432" customWidth="1"/>
    <col min="6671" max="6912" width="8.7109375" style="432"/>
    <col min="6913" max="6913" width="2.7109375" style="432" customWidth="1"/>
    <col min="6914" max="6914" width="12.85546875" style="432" customWidth="1"/>
    <col min="6915" max="6917" width="8.7109375" style="432"/>
    <col min="6918" max="6918" width="7.28515625" style="432" customWidth="1"/>
    <col min="6919" max="6919" width="7.85546875" style="432" customWidth="1"/>
    <col min="6920" max="6920" width="7.140625" style="432" customWidth="1"/>
    <col min="6921" max="6921" width="3.7109375" style="432" customWidth="1"/>
    <col min="6922" max="6923" width="7.7109375" style="432" customWidth="1"/>
    <col min="6924" max="6924" width="7.5703125" style="432" customWidth="1"/>
    <col min="6925" max="6925" width="13.85546875" style="432" customWidth="1"/>
    <col min="6926" max="6926" width="13.7109375" style="432" customWidth="1"/>
    <col min="6927" max="7168" width="8.7109375" style="432"/>
    <col min="7169" max="7169" width="2.7109375" style="432" customWidth="1"/>
    <col min="7170" max="7170" width="12.85546875" style="432" customWidth="1"/>
    <col min="7171" max="7173" width="8.7109375" style="432"/>
    <col min="7174" max="7174" width="7.28515625" style="432" customWidth="1"/>
    <col min="7175" max="7175" width="7.85546875" style="432" customWidth="1"/>
    <col min="7176" max="7176" width="7.140625" style="432" customWidth="1"/>
    <col min="7177" max="7177" width="3.7109375" style="432" customWidth="1"/>
    <col min="7178" max="7179" width="7.7109375" style="432" customWidth="1"/>
    <col min="7180" max="7180" width="7.5703125" style="432" customWidth="1"/>
    <col min="7181" max="7181" width="13.85546875" style="432" customWidth="1"/>
    <col min="7182" max="7182" width="13.7109375" style="432" customWidth="1"/>
    <col min="7183" max="7424" width="8.7109375" style="432"/>
    <col min="7425" max="7425" width="2.7109375" style="432" customWidth="1"/>
    <col min="7426" max="7426" width="12.85546875" style="432" customWidth="1"/>
    <col min="7427" max="7429" width="8.7109375" style="432"/>
    <col min="7430" max="7430" width="7.28515625" style="432" customWidth="1"/>
    <col min="7431" max="7431" width="7.85546875" style="432" customWidth="1"/>
    <col min="7432" max="7432" width="7.140625" style="432" customWidth="1"/>
    <col min="7433" max="7433" width="3.7109375" style="432" customWidth="1"/>
    <col min="7434" max="7435" width="7.7109375" style="432" customWidth="1"/>
    <col min="7436" max="7436" width="7.5703125" style="432" customWidth="1"/>
    <col min="7437" max="7437" width="13.85546875" style="432" customWidth="1"/>
    <col min="7438" max="7438" width="13.7109375" style="432" customWidth="1"/>
    <col min="7439" max="7680" width="8.7109375" style="432"/>
    <col min="7681" max="7681" width="2.7109375" style="432" customWidth="1"/>
    <col min="7682" max="7682" width="12.85546875" style="432" customWidth="1"/>
    <col min="7683" max="7685" width="8.7109375" style="432"/>
    <col min="7686" max="7686" width="7.28515625" style="432" customWidth="1"/>
    <col min="7687" max="7687" width="7.85546875" style="432" customWidth="1"/>
    <col min="7688" max="7688" width="7.140625" style="432" customWidth="1"/>
    <col min="7689" max="7689" width="3.7109375" style="432" customWidth="1"/>
    <col min="7690" max="7691" width="7.7109375" style="432" customWidth="1"/>
    <col min="7692" max="7692" width="7.5703125" style="432" customWidth="1"/>
    <col min="7693" max="7693" width="13.85546875" style="432" customWidth="1"/>
    <col min="7694" max="7694" width="13.7109375" style="432" customWidth="1"/>
    <col min="7695" max="7936" width="8.7109375" style="432"/>
    <col min="7937" max="7937" width="2.7109375" style="432" customWidth="1"/>
    <col min="7938" max="7938" width="12.85546875" style="432" customWidth="1"/>
    <col min="7939" max="7941" width="8.7109375" style="432"/>
    <col min="7942" max="7942" width="7.28515625" style="432" customWidth="1"/>
    <col min="7943" max="7943" width="7.85546875" style="432" customWidth="1"/>
    <col min="7944" max="7944" width="7.140625" style="432" customWidth="1"/>
    <col min="7945" max="7945" width="3.7109375" style="432" customWidth="1"/>
    <col min="7946" max="7947" width="7.7109375" style="432" customWidth="1"/>
    <col min="7948" max="7948" width="7.5703125" style="432" customWidth="1"/>
    <col min="7949" max="7949" width="13.85546875" style="432" customWidth="1"/>
    <col min="7950" max="7950" width="13.7109375" style="432" customWidth="1"/>
    <col min="7951" max="8192" width="8.7109375" style="432"/>
    <col min="8193" max="8193" width="2.7109375" style="432" customWidth="1"/>
    <col min="8194" max="8194" width="12.85546875" style="432" customWidth="1"/>
    <col min="8195" max="8197" width="8.7109375" style="432"/>
    <col min="8198" max="8198" width="7.28515625" style="432" customWidth="1"/>
    <col min="8199" max="8199" width="7.85546875" style="432" customWidth="1"/>
    <col min="8200" max="8200" width="7.140625" style="432" customWidth="1"/>
    <col min="8201" max="8201" width="3.7109375" style="432" customWidth="1"/>
    <col min="8202" max="8203" width="7.7109375" style="432" customWidth="1"/>
    <col min="8204" max="8204" width="7.5703125" style="432" customWidth="1"/>
    <col min="8205" max="8205" width="13.85546875" style="432" customWidth="1"/>
    <col min="8206" max="8206" width="13.7109375" style="432" customWidth="1"/>
    <col min="8207" max="8448" width="8.7109375" style="432"/>
    <col min="8449" max="8449" width="2.7109375" style="432" customWidth="1"/>
    <col min="8450" max="8450" width="12.85546875" style="432" customWidth="1"/>
    <col min="8451" max="8453" width="8.7109375" style="432"/>
    <col min="8454" max="8454" width="7.28515625" style="432" customWidth="1"/>
    <col min="8455" max="8455" width="7.85546875" style="432" customWidth="1"/>
    <col min="8456" max="8456" width="7.140625" style="432" customWidth="1"/>
    <col min="8457" max="8457" width="3.7109375" style="432" customWidth="1"/>
    <col min="8458" max="8459" width="7.7109375" style="432" customWidth="1"/>
    <col min="8460" max="8460" width="7.5703125" style="432" customWidth="1"/>
    <col min="8461" max="8461" width="13.85546875" style="432" customWidth="1"/>
    <col min="8462" max="8462" width="13.7109375" style="432" customWidth="1"/>
    <col min="8463" max="8704" width="8.7109375" style="432"/>
    <col min="8705" max="8705" width="2.7109375" style="432" customWidth="1"/>
    <col min="8706" max="8706" width="12.85546875" style="432" customWidth="1"/>
    <col min="8707" max="8709" width="8.7109375" style="432"/>
    <col min="8710" max="8710" width="7.28515625" style="432" customWidth="1"/>
    <col min="8711" max="8711" width="7.85546875" style="432" customWidth="1"/>
    <col min="8712" max="8712" width="7.140625" style="432" customWidth="1"/>
    <col min="8713" max="8713" width="3.7109375" style="432" customWidth="1"/>
    <col min="8714" max="8715" width="7.7109375" style="432" customWidth="1"/>
    <col min="8716" max="8716" width="7.5703125" style="432" customWidth="1"/>
    <col min="8717" max="8717" width="13.85546875" style="432" customWidth="1"/>
    <col min="8718" max="8718" width="13.7109375" style="432" customWidth="1"/>
    <col min="8719" max="8960" width="8.7109375" style="432"/>
    <col min="8961" max="8961" width="2.7109375" style="432" customWidth="1"/>
    <col min="8962" max="8962" width="12.85546875" style="432" customWidth="1"/>
    <col min="8963" max="8965" width="8.7109375" style="432"/>
    <col min="8966" max="8966" width="7.28515625" style="432" customWidth="1"/>
    <col min="8967" max="8967" width="7.85546875" style="432" customWidth="1"/>
    <col min="8968" max="8968" width="7.140625" style="432" customWidth="1"/>
    <col min="8969" max="8969" width="3.7109375" style="432" customWidth="1"/>
    <col min="8970" max="8971" width="7.7109375" style="432" customWidth="1"/>
    <col min="8972" max="8972" width="7.5703125" style="432" customWidth="1"/>
    <col min="8973" max="8973" width="13.85546875" style="432" customWidth="1"/>
    <col min="8974" max="8974" width="13.7109375" style="432" customWidth="1"/>
    <col min="8975" max="9216" width="8.7109375" style="432"/>
    <col min="9217" max="9217" width="2.7109375" style="432" customWidth="1"/>
    <col min="9218" max="9218" width="12.85546875" style="432" customWidth="1"/>
    <col min="9219" max="9221" width="8.7109375" style="432"/>
    <col min="9222" max="9222" width="7.28515625" style="432" customWidth="1"/>
    <col min="9223" max="9223" width="7.85546875" style="432" customWidth="1"/>
    <col min="9224" max="9224" width="7.140625" style="432" customWidth="1"/>
    <col min="9225" max="9225" width="3.7109375" style="432" customWidth="1"/>
    <col min="9226" max="9227" width="7.7109375" style="432" customWidth="1"/>
    <col min="9228" max="9228" width="7.5703125" style="432" customWidth="1"/>
    <col min="9229" max="9229" width="13.85546875" style="432" customWidth="1"/>
    <col min="9230" max="9230" width="13.7109375" style="432" customWidth="1"/>
    <col min="9231" max="9472" width="8.7109375" style="432"/>
    <col min="9473" max="9473" width="2.7109375" style="432" customWidth="1"/>
    <col min="9474" max="9474" width="12.85546875" style="432" customWidth="1"/>
    <col min="9475" max="9477" width="8.7109375" style="432"/>
    <col min="9478" max="9478" width="7.28515625" style="432" customWidth="1"/>
    <col min="9479" max="9479" width="7.85546875" style="432" customWidth="1"/>
    <col min="9480" max="9480" width="7.140625" style="432" customWidth="1"/>
    <col min="9481" max="9481" width="3.7109375" style="432" customWidth="1"/>
    <col min="9482" max="9483" width="7.7109375" style="432" customWidth="1"/>
    <col min="9484" max="9484" width="7.5703125" style="432" customWidth="1"/>
    <col min="9485" max="9485" width="13.85546875" style="432" customWidth="1"/>
    <col min="9486" max="9486" width="13.7109375" style="432" customWidth="1"/>
    <col min="9487" max="9728" width="8.7109375" style="432"/>
    <col min="9729" max="9729" width="2.7109375" style="432" customWidth="1"/>
    <col min="9730" max="9730" width="12.85546875" style="432" customWidth="1"/>
    <col min="9731" max="9733" width="8.7109375" style="432"/>
    <col min="9734" max="9734" width="7.28515625" style="432" customWidth="1"/>
    <col min="9735" max="9735" width="7.85546875" style="432" customWidth="1"/>
    <col min="9736" max="9736" width="7.140625" style="432" customWidth="1"/>
    <col min="9737" max="9737" width="3.7109375" style="432" customWidth="1"/>
    <col min="9738" max="9739" width="7.7109375" style="432" customWidth="1"/>
    <col min="9740" max="9740" width="7.5703125" style="432" customWidth="1"/>
    <col min="9741" max="9741" width="13.85546875" style="432" customWidth="1"/>
    <col min="9742" max="9742" width="13.7109375" style="432" customWidth="1"/>
    <col min="9743" max="9984" width="8.7109375" style="432"/>
    <col min="9985" max="9985" width="2.7109375" style="432" customWidth="1"/>
    <col min="9986" max="9986" width="12.85546875" style="432" customWidth="1"/>
    <col min="9987" max="9989" width="8.7109375" style="432"/>
    <col min="9990" max="9990" width="7.28515625" style="432" customWidth="1"/>
    <col min="9991" max="9991" width="7.85546875" style="432" customWidth="1"/>
    <col min="9992" max="9992" width="7.140625" style="432" customWidth="1"/>
    <col min="9993" max="9993" width="3.7109375" style="432" customWidth="1"/>
    <col min="9994" max="9995" width="7.7109375" style="432" customWidth="1"/>
    <col min="9996" max="9996" width="7.5703125" style="432" customWidth="1"/>
    <col min="9997" max="9997" width="13.85546875" style="432" customWidth="1"/>
    <col min="9998" max="9998" width="13.7109375" style="432" customWidth="1"/>
    <col min="9999" max="10240" width="8.7109375" style="432"/>
    <col min="10241" max="10241" width="2.7109375" style="432" customWidth="1"/>
    <col min="10242" max="10242" width="12.85546875" style="432" customWidth="1"/>
    <col min="10243" max="10245" width="8.7109375" style="432"/>
    <col min="10246" max="10246" width="7.28515625" style="432" customWidth="1"/>
    <col min="10247" max="10247" width="7.85546875" style="432" customWidth="1"/>
    <col min="10248" max="10248" width="7.140625" style="432" customWidth="1"/>
    <col min="10249" max="10249" width="3.7109375" style="432" customWidth="1"/>
    <col min="10250" max="10251" width="7.7109375" style="432" customWidth="1"/>
    <col min="10252" max="10252" width="7.5703125" style="432" customWidth="1"/>
    <col min="10253" max="10253" width="13.85546875" style="432" customWidth="1"/>
    <col min="10254" max="10254" width="13.7109375" style="432" customWidth="1"/>
    <col min="10255" max="10496" width="8.7109375" style="432"/>
    <col min="10497" max="10497" width="2.7109375" style="432" customWidth="1"/>
    <col min="10498" max="10498" width="12.85546875" style="432" customWidth="1"/>
    <col min="10499" max="10501" width="8.7109375" style="432"/>
    <col min="10502" max="10502" width="7.28515625" style="432" customWidth="1"/>
    <col min="10503" max="10503" width="7.85546875" style="432" customWidth="1"/>
    <col min="10504" max="10504" width="7.140625" style="432" customWidth="1"/>
    <col min="10505" max="10505" width="3.7109375" style="432" customWidth="1"/>
    <col min="10506" max="10507" width="7.7109375" style="432" customWidth="1"/>
    <col min="10508" max="10508" width="7.5703125" style="432" customWidth="1"/>
    <col min="10509" max="10509" width="13.85546875" style="432" customWidth="1"/>
    <col min="10510" max="10510" width="13.7109375" style="432" customWidth="1"/>
    <col min="10511" max="10752" width="8.7109375" style="432"/>
    <col min="10753" max="10753" width="2.7109375" style="432" customWidth="1"/>
    <col min="10754" max="10754" width="12.85546875" style="432" customWidth="1"/>
    <col min="10755" max="10757" width="8.7109375" style="432"/>
    <col min="10758" max="10758" width="7.28515625" style="432" customWidth="1"/>
    <col min="10759" max="10759" width="7.85546875" style="432" customWidth="1"/>
    <col min="10760" max="10760" width="7.140625" style="432" customWidth="1"/>
    <col min="10761" max="10761" width="3.7109375" style="432" customWidth="1"/>
    <col min="10762" max="10763" width="7.7109375" style="432" customWidth="1"/>
    <col min="10764" max="10764" width="7.5703125" style="432" customWidth="1"/>
    <col min="10765" max="10765" width="13.85546875" style="432" customWidth="1"/>
    <col min="10766" max="10766" width="13.7109375" style="432" customWidth="1"/>
    <col min="10767" max="11008" width="8.7109375" style="432"/>
    <col min="11009" max="11009" width="2.7109375" style="432" customWidth="1"/>
    <col min="11010" max="11010" width="12.85546875" style="432" customWidth="1"/>
    <col min="11011" max="11013" width="8.7109375" style="432"/>
    <col min="11014" max="11014" width="7.28515625" style="432" customWidth="1"/>
    <col min="11015" max="11015" width="7.85546875" style="432" customWidth="1"/>
    <col min="11016" max="11016" width="7.140625" style="432" customWidth="1"/>
    <col min="11017" max="11017" width="3.7109375" style="432" customWidth="1"/>
    <col min="11018" max="11019" width="7.7109375" style="432" customWidth="1"/>
    <col min="11020" max="11020" width="7.5703125" style="432" customWidth="1"/>
    <col min="11021" max="11021" width="13.85546875" style="432" customWidth="1"/>
    <col min="11022" max="11022" width="13.7109375" style="432" customWidth="1"/>
    <col min="11023" max="11264" width="8.7109375" style="432"/>
    <col min="11265" max="11265" width="2.7109375" style="432" customWidth="1"/>
    <col min="11266" max="11266" width="12.85546875" style="432" customWidth="1"/>
    <col min="11267" max="11269" width="8.7109375" style="432"/>
    <col min="11270" max="11270" width="7.28515625" style="432" customWidth="1"/>
    <col min="11271" max="11271" width="7.85546875" style="432" customWidth="1"/>
    <col min="11272" max="11272" width="7.140625" style="432" customWidth="1"/>
    <col min="11273" max="11273" width="3.7109375" style="432" customWidth="1"/>
    <col min="11274" max="11275" width="7.7109375" style="432" customWidth="1"/>
    <col min="11276" max="11276" width="7.5703125" style="432" customWidth="1"/>
    <col min="11277" max="11277" width="13.85546875" style="432" customWidth="1"/>
    <col min="11278" max="11278" width="13.7109375" style="432" customWidth="1"/>
    <col min="11279" max="11520" width="8.7109375" style="432"/>
    <col min="11521" max="11521" width="2.7109375" style="432" customWidth="1"/>
    <col min="11522" max="11522" width="12.85546875" style="432" customWidth="1"/>
    <col min="11523" max="11525" width="8.7109375" style="432"/>
    <col min="11526" max="11526" width="7.28515625" style="432" customWidth="1"/>
    <col min="11527" max="11527" width="7.85546875" style="432" customWidth="1"/>
    <col min="11528" max="11528" width="7.140625" style="432" customWidth="1"/>
    <col min="11529" max="11529" width="3.7109375" style="432" customWidth="1"/>
    <col min="11530" max="11531" width="7.7109375" style="432" customWidth="1"/>
    <col min="11532" max="11532" width="7.5703125" style="432" customWidth="1"/>
    <col min="11533" max="11533" width="13.85546875" style="432" customWidth="1"/>
    <col min="11534" max="11534" width="13.7109375" style="432" customWidth="1"/>
    <col min="11535" max="11776" width="8.7109375" style="432"/>
    <col min="11777" max="11777" width="2.7109375" style="432" customWidth="1"/>
    <col min="11778" max="11778" width="12.85546875" style="432" customWidth="1"/>
    <col min="11779" max="11781" width="8.7109375" style="432"/>
    <col min="11782" max="11782" width="7.28515625" style="432" customWidth="1"/>
    <col min="11783" max="11783" width="7.85546875" style="432" customWidth="1"/>
    <col min="11784" max="11784" width="7.140625" style="432" customWidth="1"/>
    <col min="11785" max="11785" width="3.7109375" style="432" customWidth="1"/>
    <col min="11786" max="11787" width="7.7109375" style="432" customWidth="1"/>
    <col min="11788" max="11788" width="7.5703125" style="432" customWidth="1"/>
    <col min="11789" max="11789" width="13.85546875" style="432" customWidth="1"/>
    <col min="11790" max="11790" width="13.7109375" style="432" customWidth="1"/>
    <col min="11791" max="12032" width="8.7109375" style="432"/>
    <col min="12033" max="12033" width="2.7109375" style="432" customWidth="1"/>
    <col min="12034" max="12034" width="12.85546875" style="432" customWidth="1"/>
    <col min="12035" max="12037" width="8.7109375" style="432"/>
    <col min="12038" max="12038" width="7.28515625" style="432" customWidth="1"/>
    <col min="12039" max="12039" width="7.85546875" style="432" customWidth="1"/>
    <col min="12040" max="12040" width="7.140625" style="432" customWidth="1"/>
    <col min="12041" max="12041" width="3.7109375" style="432" customWidth="1"/>
    <col min="12042" max="12043" width="7.7109375" style="432" customWidth="1"/>
    <col min="12044" max="12044" width="7.5703125" style="432" customWidth="1"/>
    <col min="12045" max="12045" width="13.85546875" style="432" customWidth="1"/>
    <col min="12046" max="12046" width="13.7109375" style="432" customWidth="1"/>
    <col min="12047" max="12288" width="8.7109375" style="432"/>
    <col min="12289" max="12289" width="2.7109375" style="432" customWidth="1"/>
    <col min="12290" max="12290" width="12.85546875" style="432" customWidth="1"/>
    <col min="12291" max="12293" width="8.7109375" style="432"/>
    <col min="12294" max="12294" width="7.28515625" style="432" customWidth="1"/>
    <col min="12295" max="12295" width="7.85546875" style="432" customWidth="1"/>
    <col min="12296" max="12296" width="7.140625" style="432" customWidth="1"/>
    <col min="12297" max="12297" width="3.7109375" style="432" customWidth="1"/>
    <col min="12298" max="12299" width="7.7109375" style="432" customWidth="1"/>
    <col min="12300" max="12300" width="7.5703125" style="432" customWidth="1"/>
    <col min="12301" max="12301" width="13.85546875" style="432" customWidth="1"/>
    <col min="12302" max="12302" width="13.7109375" style="432" customWidth="1"/>
    <col min="12303" max="12544" width="8.7109375" style="432"/>
    <col min="12545" max="12545" width="2.7109375" style="432" customWidth="1"/>
    <col min="12546" max="12546" width="12.85546875" style="432" customWidth="1"/>
    <col min="12547" max="12549" width="8.7109375" style="432"/>
    <col min="12550" max="12550" width="7.28515625" style="432" customWidth="1"/>
    <col min="12551" max="12551" width="7.85546875" style="432" customWidth="1"/>
    <col min="12552" max="12552" width="7.140625" style="432" customWidth="1"/>
    <col min="12553" max="12553" width="3.7109375" style="432" customWidth="1"/>
    <col min="12554" max="12555" width="7.7109375" style="432" customWidth="1"/>
    <col min="12556" max="12556" width="7.5703125" style="432" customWidth="1"/>
    <col min="12557" max="12557" width="13.85546875" style="432" customWidth="1"/>
    <col min="12558" max="12558" width="13.7109375" style="432" customWidth="1"/>
    <col min="12559" max="12800" width="8.7109375" style="432"/>
    <col min="12801" max="12801" width="2.7109375" style="432" customWidth="1"/>
    <col min="12802" max="12802" width="12.85546875" style="432" customWidth="1"/>
    <col min="12803" max="12805" width="8.7109375" style="432"/>
    <col min="12806" max="12806" width="7.28515625" style="432" customWidth="1"/>
    <col min="12807" max="12807" width="7.85546875" style="432" customWidth="1"/>
    <col min="12808" max="12808" width="7.140625" style="432" customWidth="1"/>
    <col min="12809" max="12809" width="3.7109375" style="432" customWidth="1"/>
    <col min="12810" max="12811" width="7.7109375" style="432" customWidth="1"/>
    <col min="12812" max="12812" width="7.5703125" style="432" customWidth="1"/>
    <col min="12813" max="12813" width="13.85546875" style="432" customWidth="1"/>
    <col min="12814" max="12814" width="13.7109375" style="432" customWidth="1"/>
    <col min="12815" max="13056" width="8.7109375" style="432"/>
    <col min="13057" max="13057" width="2.7109375" style="432" customWidth="1"/>
    <col min="13058" max="13058" width="12.85546875" style="432" customWidth="1"/>
    <col min="13059" max="13061" width="8.7109375" style="432"/>
    <col min="13062" max="13062" width="7.28515625" style="432" customWidth="1"/>
    <col min="13063" max="13063" width="7.85546875" style="432" customWidth="1"/>
    <col min="13064" max="13064" width="7.140625" style="432" customWidth="1"/>
    <col min="13065" max="13065" width="3.7109375" style="432" customWidth="1"/>
    <col min="13066" max="13067" width="7.7109375" style="432" customWidth="1"/>
    <col min="13068" max="13068" width="7.5703125" style="432" customWidth="1"/>
    <col min="13069" max="13069" width="13.85546875" style="432" customWidth="1"/>
    <col min="13070" max="13070" width="13.7109375" style="432" customWidth="1"/>
    <col min="13071" max="13312" width="8.7109375" style="432"/>
    <col min="13313" max="13313" width="2.7109375" style="432" customWidth="1"/>
    <col min="13314" max="13314" width="12.85546875" style="432" customWidth="1"/>
    <col min="13315" max="13317" width="8.7109375" style="432"/>
    <col min="13318" max="13318" width="7.28515625" style="432" customWidth="1"/>
    <col min="13319" max="13319" width="7.85546875" style="432" customWidth="1"/>
    <col min="13320" max="13320" width="7.140625" style="432" customWidth="1"/>
    <col min="13321" max="13321" width="3.7109375" style="432" customWidth="1"/>
    <col min="13322" max="13323" width="7.7109375" style="432" customWidth="1"/>
    <col min="13324" max="13324" width="7.5703125" style="432" customWidth="1"/>
    <col min="13325" max="13325" width="13.85546875" style="432" customWidth="1"/>
    <col min="13326" max="13326" width="13.7109375" style="432" customWidth="1"/>
    <col min="13327" max="13568" width="8.7109375" style="432"/>
    <col min="13569" max="13569" width="2.7109375" style="432" customWidth="1"/>
    <col min="13570" max="13570" width="12.85546875" style="432" customWidth="1"/>
    <col min="13571" max="13573" width="8.7109375" style="432"/>
    <col min="13574" max="13574" width="7.28515625" style="432" customWidth="1"/>
    <col min="13575" max="13575" width="7.85546875" style="432" customWidth="1"/>
    <col min="13576" max="13576" width="7.140625" style="432" customWidth="1"/>
    <col min="13577" max="13577" width="3.7109375" style="432" customWidth="1"/>
    <col min="13578" max="13579" width="7.7109375" style="432" customWidth="1"/>
    <col min="13580" max="13580" width="7.5703125" style="432" customWidth="1"/>
    <col min="13581" max="13581" width="13.85546875" style="432" customWidth="1"/>
    <col min="13582" max="13582" width="13.7109375" style="432" customWidth="1"/>
    <col min="13583" max="13824" width="8.7109375" style="432"/>
    <col min="13825" max="13825" width="2.7109375" style="432" customWidth="1"/>
    <col min="13826" max="13826" width="12.85546875" style="432" customWidth="1"/>
    <col min="13827" max="13829" width="8.7109375" style="432"/>
    <col min="13830" max="13830" width="7.28515625" style="432" customWidth="1"/>
    <col min="13831" max="13831" width="7.85546875" style="432" customWidth="1"/>
    <col min="13832" max="13832" width="7.140625" style="432" customWidth="1"/>
    <col min="13833" max="13833" width="3.7109375" style="432" customWidth="1"/>
    <col min="13834" max="13835" width="7.7109375" style="432" customWidth="1"/>
    <col min="13836" max="13836" width="7.5703125" style="432" customWidth="1"/>
    <col min="13837" max="13837" width="13.85546875" style="432" customWidth="1"/>
    <col min="13838" max="13838" width="13.7109375" style="432" customWidth="1"/>
    <col min="13839" max="14080" width="8.7109375" style="432"/>
    <col min="14081" max="14081" width="2.7109375" style="432" customWidth="1"/>
    <col min="14082" max="14082" width="12.85546875" style="432" customWidth="1"/>
    <col min="14083" max="14085" width="8.7109375" style="432"/>
    <col min="14086" max="14086" width="7.28515625" style="432" customWidth="1"/>
    <col min="14087" max="14087" width="7.85546875" style="432" customWidth="1"/>
    <col min="14088" max="14088" width="7.140625" style="432" customWidth="1"/>
    <col min="14089" max="14089" width="3.7109375" style="432" customWidth="1"/>
    <col min="14090" max="14091" width="7.7109375" style="432" customWidth="1"/>
    <col min="14092" max="14092" width="7.5703125" style="432" customWidth="1"/>
    <col min="14093" max="14093" width="13.85546875" style="432" customWidth="1"/>
    <col min="14094" max="14094" width="13.7109375" style="432" customWidth="1"/>
    <col min="14095" max="14336" width="8.7109375" style="432"/>
    <col min="14337" max="14337" width="2.7109375" style="432" customWidth="1"/>
    <col min="14338" max="14338" width="12.85546875" style="432" customWidth="1"/>
    <col min="14339" max="14341" width="8.7109375" style="432"/>
    <col min="14342" max="14342" width="7.28515625" style="432" customWidth="1"/>
    <col min="14343" max="14343" width="7.85546875" style="432" customWidth="1"/>
    <col min="14344" max="14344" width="7.140625" style="432" customWidth="1"/>
    <col min="14345" max="14345" width="3.7109375" style="432" customWidth="1"/>
    <col min="14346" max="14347" width="7.7109375" style="432" customWidth="1"/>
    <col min="14348" max="14348" width="7.5703125" style="432" customWidth="1"/>
    <col min="14349" max="14349" width="13.85546875" style="432" customWidth="1"/>
    <col min="14350" max="14350" width="13.7109375" style="432" customWidth="1"/>
    <col min="14351" max="14592" width="8.7109375" style="432"/>
    <col min="14593" max="14593" width="2.7109375" style="432" customWidth="1"/>
    <col min="14594" max="14594" width="12.85546875" style="432" customWidth="1"/>
    <col min="14595" max="14597" width="8.7109375" style="432"/>
    <col min="14598" max="14598" width="7.28515625" style="432" customWidth="1"/>
    <col min="14599" max="14599" width="7.85546875" style="432" customWidth="1"/>
    <col min="14600" max="14600" width="7.140625" style="432" customWidth="1"/>
    <col min="14601" max="14601" width="3.7109375" style="432" customWidth="1"/>
    <col min="14602" max="14603" width="7.7109375" style="432" customWidth="1"/>
    <col min="14604" max="14604" width="7.5703125" style="432" customWidth="1"/>
    <col min="14605" max="14605" width="13.85546875" style="432" customWidth="1"/>
    <col min="14606" max="14606" width="13.7109375" style="432" customWidth="1"/>
    <col min="14607" max="14848" width="8.7109375" style="432"/>
    <col min="14849" max="14849" width="2.7109375" style="432" customWidth="1"/>
    <col min="14850" max="14850" width="12.85546875" style="432" customWidth="1"/>
    <col min="14851" max="14853" width="8.7109375" style="432"/>
    <col min="14854" max="14854" width="7.28515625" style="432" customWidth="1"/>
    <col min="14855" max="14855" width="7.85546875" style="432" customWidth="1"/>
    <col min="14856" max="14856" width="7.140625" style="432" customWidth="1"/>
    <col min="14857" max="14857" width="3.7109375" style="432" customWidth="1"/>
    <col min="14858" max="14859" width="7.7109375" style="432" customWidth="1"/>
    <col min="14860" max="14860" width="7.5703125" style="432" customWidth="1"/>
    <col min="14861" max="14861" width="13.85546875" style="432" customWidth="1"/>
    <col min="14862" max="14862" width="13.7109375" style="432" customWidth="1"/>
    <col min="14863" max="15104" width="8.7109375" style="432"/>
    <col min="15105" max="15105" width="2.7109375" style="432" customWidth="1"/>
    <col min="15106" max="15106" width="12.85546875" style="432" customWidth="1"/>
    <col min="15107" max="15109" width="8.7109375" style="432"/>
    <col min="15110" max="15110" width="7.28515625" style="432" customWidth="1"/>
    <col min="15111" max="15111" width="7.85546875" style="432" customWidth="1"/>
    <col min="15112" max="15112" width="7.140625" style="432" customWidth="1"/>
    <col min="15113" max="15113" width="3.7109375" style="432" customWidth="1"/>
    <col min="15114" max="15115" width="7.7109375" style="432" customWidth="1"/>
    <col min="15116" max="15116" width="7.5703125" style="432" customWidth="1"/>
    <col min="15117" max="15117" width="13.85546875" style="432" customWidth="1"/>
    <col min="15118" max="15118" width="13.7109375" style="432" customWidth="1"/>
    <col min="15119" max="15360" width="8.7109375" style="432"/>
    <col min="15361" max="15361" width="2.7109375" style="432" customWidth="1"/>
    <col min="15362" max="15362" width="12.85546875" style="432" customWidth="1"/>
    <col min="15363" max="15365" width="8.7109375" style="432"/>
    <col min="15366" max="15366" width="7.28515625" style="432" customWidth="1"/>
    <col min="15367" max="15367" width="7.85546875" style="432" customWidth="1"/>
    <col min="15368" max="15368" width="7.140625" style="432" customWidth="1"/>
    <col min="15369" max="15369" width="3.7109375" style="432" customWidth="1"/>
    <col min="15370" max="15371" width="7.7109375" style="432" customWidth="1"/>
    <col min="15372" max="15372" width="7.5703125" style="432" customWidth="1"/>
    <col min="15373" max="15373" width="13.85546875" style="432" customWidth="1"/>
    <col min="15374" max="15374" width="13.7109375" style="432" customWidth="1"/>
    <col min="15375" max="15616" width="8.7109375" style="432"/>
    <col min="15617" max="15617" width="2.7109375" style="432" customWidth="1"/>
    <col min="15618" max="15618" width="12.85546875" style="432" customWidth="1"/>
    <col min="15619" max="15621" width="8.7109375" style="432"/>
    <col min="15622" max="15622" width="7.28515625" style="432" customWidth="1"/>
    <col min="15623" max="15623" width="7.85546875" style="432" customWidth="1"/>
    <col min="15624" max="15624" width="7.140625" style="432" customWidth="1"/>
    <col min="15625" max="15625" width="3.7109375" style="432" customWidth="1"/>
    <col min="15626" max="15627" width="7.7109375" style="432" customWidth="1"/>
    <col min="15628" max="15628" width="7.5703125" style="432" customWidth="1"/>
    <col min="15629" max="15629" width="13.85546875" style="432" customWidth="1"/>
    <col min="15630" max="15630" width="13.7109375" style="432" customWidth="1"/>
    <col min="15631" max="15872" width="8.7109375" style="432"/>
    <col min="15873" max="15873" width="2.7109375" style="432" customWidth="1"/>
    <col min="15874" max="15874" width="12.85546875" style="432" customWidth="1"/>
    <col min="15875" max="15877" width="8.7109375" style="432"/>
    <col min="15878" max="15878" width="7.28515625" style="432" customWidth="1"/>
    <col min="15879" max="15879" width="7.85546875" style="432" customWidth="1"/>
    <col min="15880" max="15880" width="7.140625" style="432" customWidth="1"/>
    <col min="15881" max="15881" width="3.7109375" style="432" customWidth="1"/>
    <col min="15882" max="15883" width="7.7109375" style="432" customWidth="1"/>
    <col min="15884" max="15884" width="7.5703125" style="432" customWidth="1"/>
    <col min="15885" max="15885" width="13.85546875" style="432" customWidth="1"/>
    <col min="15886" max="15886" width="13.7109375" style="432" customWidth="1"/>
    <col min="15887" max="16128" width="8.7109375" style="432"/>
    <col min="16129" max="16129" width="2.7109375" style="432" customWidth="1"/>
    <col min="16130" max="16130" width="12.85546875" style="432" customWidth="1"/>
    <col min="16131" max="16133" width="8.7109375" style="432"/>
    <col min="16134" max="16134" width="7.28515625" style="432" customWidth="1"/>
    <col min="16135" max="16135" width="7.85546875" style="432" customWidth="1"/>
    <col min="16136" max="16136" width="7.140625" style="432" customWidth="1"/>
    <col min="16137" max="16137" width="3.7109375" style="432" customWidth="1"/>
    <col min="16138" max="16139" width="7.7109375" style="432" customWidth="1"/>
    <col min="16140" max="16140" width="7.5703125" style="432" customWidth="1"/>
    <col min="16141" max="16141" width="13.85546875" style="432" customWidth="1"/>
    <col min="16142" max="16142" width="13.7109375" style="432" customWidth="1"/>
    <col min="16143" max="16384" width="8.7109375" style="432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x14ac:dyDescent="0.25">
      <c r="B4" s="524" t="s">
        <v>626</v>
      </c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</row>
    <row r="5" spans="1:14" s="523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s="523" customFormat="1" ht="15.75" thickBot="1" x14ac:dyDescent="0.3">
      <c r="A6" s="574">
        <v>1</v>
      </c>
      <c r="B6" s="575" t="s">
        <v>1403</v>
      </c>
      <c r="C6" s="576"/>
      <c r="D6" s="576"/>
      <c r="E6" s="576"/>
      <c r="F6" s="576"/>
      <c r="G6" s="576"/>
      <c r="H6" s="576"/>
      <c r="I6" s="576"/>
      <c r="J6" s="576"/>
      <c r="K6" s="576"/>
      <c r="L6" s="576"/>
      <c r="M6" s="576"/>
      <c r="N6" s="577"/>
    </row>
    <row r="7" spans="1:14" s="523" customFormat="1" ht="45.75" thickBot="1" x14ac:dyDescent="0.3">
      <c r="A7" s="463">
        <v>1</v>
      </c>
      <c r="B7" s="464" t="s">
        <v>625</v>
      </c>
      <c r="C7" s="464" t="s">
        <v>1404</v>
      </c>
      <c r="D7" s="464" t="s">
        <v>627</v>
      </c>
      <c r="E7" s="464" t="s">
        <v>628</v>
      </c>
      <c r="F7" s="465">
        <v>745</v>
      </c>
      <c r="G7" s="466">
        <v>18</v>
      </c>
      <c r="H7" s="578">
        <v>132</v>
      </c>
      <c r="I7" s="464" t="s">
        <v>102</v>
      </c>
      <c r="J7" s="464" t="s">
        <v>630</v>
      </c>
      <c r="K7" s="464" t="s">
        <v>631</v>
      </c>
      <c r="L7" s="464" t="s">
        <v>743</v>
      </c>
      <c r="M7" s="468" t="s">
        <v>1405</v>
      </c>
      <c r="N7" s="469"/>
    </row>
    <row r="8" spans="1:14" s="523" customFormat="1" ht="15.75" thickBot="1" x14ac:dyDescent="0.3">
      <c r="A8" s="579"/>
      <c r="B8" s="580"/>
      <c r="C8" s="580"/>
      <c r="D8" s="580"/>
      <c r="E8" s="580"/>
      <c r="F8" s="580"/>
      <c r="G8" s="580"/>
      <c r="H8" s="581">
        <f>+H7</f>
        <v>132</v>
      </c>
      <c r="I8" s="580"/>
      <c r="J8" s="580"/>
      <c r="K8" s="580"/>
      <c r="L8" s="580"/>
      <c r="M8" s="580"/>
      <c r="N8" s="582"/>
    </row>
    <row r="9" spans="1:14" ht="15.75" thickBot="1" x14ac:dyDescent="0.3">
      <c r="A9" s="541">
        <v>1</v>
      </c>
      <c r="B9" s="583" t="s">
        <v>1406</v>
      </c>
      <c r="C9" s="583"/>
      <c r="D9" s="583"/>
      <c r="E9" s="583"/>
      <c r="F9" s="583"/>
      <c r="G9" s="583"/>
      <c r="H9" s="583"/>
      <c r="I9" s="583"/>
      <c r="J9" s="583"/>
      <c r="K9" s="583"/>
      <c r="L9" s="583"/>
      <c r="M9" s="583"/>
      <c r="N9" s="584"/>
    </row>
    <row r="10" spans="1:14" s="73" customFormat="1" ht="23.25" thickBot="1" x14ac:dyDescent="0.25">
      <c r="A10" s="463">
        <v>1</v>
      </c>
      <c r="B10" s="464" t="s">
        <v>738</v>
      </c>
      <c r="C10" s="464" t="s">
        <v>739</v>
      </c>
      <c r="D10" s="464" t="s">
        <v>740</v>
      </c>
      <c r="E10" s="464" t="s">
        <v>714</v>
      </c>
      <c r="F10" s="465">
        <v>646</v>
      </c>
      <c r="G10" s="466">
        <v>6</v>
      </c>
      <c r="H10" s="578">
        <v>162</v>
      </c>
      <c r="I10" s="464" t="s">
        <v>109</v>
      </c>
      <c r="J10" s="464" t="s">
        <v>741</v>
      </c>
      <c r="K10" s="464" t="s">
        <v>742</v>
      </c>
      <c r="L10" s="464" t="s">
        <v>743</v>
      </c>
      <c r="M10" s="468">
        <v>7877963000</v>
      </c>
      <c r="N10" s="469">
        <v>7877962270</v>
      </c>
    </row>
    <row r="11" spans="1:14" s="73" customFormat="1" ht="13.5" thickBot="1" x14ac:dyDescent="0.25">
      <c r="A11" s="490"/>
      <c r="B11" s="378"/>
      <c r="C11" s="378"/>
      <c r="D11" s="378"/>
      <c r="E11" s="378"/>
      <c r="F11" s="379"/>
      <c r="G11" s="377"/>
      <c r="H11" s="470">
        <f>H10</f>
        <v>162</v>
      </c>
      <c r="I11" s="378"/>
      <c r="J11" s="378"/>
      <c r="K11" s="378"/>
      <c r="L11" s="378"/>
      <c r="M11" s="381"/>
      <c r="N11" s="381"/>
    </row>
    <row r="12" spans="1:14" s="73" customFormat="1" ht="13.5" thickBot="1" x14ac:dyDescent="0.25">
      <c r="A12" s="546">
        <v>1</v>
      </c>
      <c r="B12" s="585" t="s">
        <v>1407</v>
      </c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6"/>
    </row>
    <row r="13" spans="1:14" s="73" customFormat="1" ht="45.75" thickBot="1" x14ac:dyDescent="0.25">
      <c r="A13" s="463">
        <v>1</v>
      </c>
      <c r="B13" s="464" t="s">
        <v>840</v>
      </c>
      <c r="C13" s="464" t="s">
        <v>841</v>
      </c>
      <c r="D13" s="464" t="s">
        <v>842</v>
      </c>
      <c r="E13" s="464" t="s">
        <v>833</v>
      </c>
      <c r="F13" s="465">
        <v>623</v>
      </c>
      <c r="G13" s="466">
        <v>2</v>
      </c>
      <c r="H13" s="587">
        <v>88</v>
      </c>
      <c r="I13" s="464" t="s">
        <v>29</v>
      </c>
      <c r="J13" s="464" t="s">
        <v>843</v>
      </c>
      <c r="K13" s="464" t="s">
        <v>196</v>
      </c>
      <c r="L13" s="464" t="s">
        <v>844</v>
      </c>
      <c r="M13" s="468">
        <v>7872545400</v>
      </c>
      <c r="N13" s="469">
        <v>7872545421</v>
      </c>
    </row>
    <row r="14" spans="1:14" ht="15.75" thickBot="1" x14ac:dyDescent="0.3">
      <c r="H14" s="588">
        <v>88</v>
      </c>
    </row>
    <row r="16" spans="1:14" x14ac:dyDescent="0.25">
      <c r="A16" s="447" t="s">
        <v>1408</v>
      </c>
      <c r="B16" s="589"/>
      <c r="C16" s="589"/>
      <c r="D16" s="589"/>
      <c r="E16" s="589"/>
      <c r="F16" s="589"/>
      <c r="G16" s="589"/>
      <c r="H16" s="446">
        <f>H11+H14+H8</f>
        <v>382</v>
      </c>
    </row>
    <row r="17" spans="1:8" x14ac:dyDescent="0.25">
      <c r="A17" s="447" t="s">
        <v>1409</v>
      </c>
      <c r="B17" s="447"/>
      <c r="C17" s="447"/>
      <c r="D17" s="447"/>
      <c r="E17" s="447"/>
      <c r="F17" s="447"/>
      <c r="G17" s="447"/>
      <c r="H17" s="551">
        <f>A9+A12+A6</f>
        <v>3</v>
      </c>
    </row>
  </sheetData>
  <mergeCells count="9">
    <mergeCell ref="B12:N12"/>
    <mergeCell ref="A16:G16"/>
    <mergeCell ref="A17:G17"/>
    <mergeCell ref="A1:C1"/>
    <mergeCell ref="A2:C2"/>
    <mergeCell ref="A3:C3"/>
    <mergeCell ref="B4:N4"/>
    <mergeCell ref="B6:N6"/>
    <mergeCell ref="B9:N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145D2-BE9E-48EC-9DEC-71D4AD3A979C}">
  <dimension ref="A1:N27"/>
  <sheetViews>
    <sheetView workbookViewId="0">
      <selection activeCell="J23" sqref="J23"/>
    </sheetView>
  </sheetViews>
  <sheetFormatPr defaultColWidth="8.7109375" defaultRowHeight="15" x14ac:dyDescent="0.25"/>
  <cols>
    <col min="1" max="1" width="2.7109375" style="593" customWidth="1"/>
    <col min="2" max="2" width="13.28515625" style="432" customWidth="1"/>
    <col min="3" max="4" width="8.7109375" style="432"/>
    <col min="5" max="5" width="10.42578125" style="432" customWidth="1"/>
    <col min="6" max="6" width="7" style="432" customWidth="1"/>
    <col min="7" max="7" width="7.140625" style="432" customWidth="1"/>
    <col min="8" max="8" width="8" style="432" customWidth="1"/>
    <col min="9" max="9" width="5.5703125" style="432" customWidth="1"/>
    <col min="10" max="10" width="7.28515625" style="432" customWidth="1"/>
    <col min="11" max="11" width="9.42578125" style="432" customWidth="1"/>
    <col min="12" max="12" width="8.7109375" style="432"/>
    <col min="13" max="13" width="13.140625" style="432" customWidth="1"/>
    <col min="14" max="14" width="13.5703125" style="432" customWidth="1"/>
    <col min="15" max="256" width="8.7109375" style="432"/>
    <col min="257" max="257" width="2.7109375" style="432" customWidth="1"/>
    <col min="258" max="258" width="13.28515625" style="432" customWidth="1"/>
    <col min="259" max="261" width="8.7109375" style="432"/>
    <col min="262" max="262" width="7" style="432" customWidth="1"/>
    <col min="263" max="263" width="7.140625" style="432" customWidth="1"/>
    <col min="264" max="264" width="6.7109375" style="432" customWidth="1"/>
    <col min="265" max="265" width="3.28515625" style="432" customWidth="1"/>
    <col min="266" max="267" width="7.28515625" style="432" customWidth="1"/>
    <col min="268" max="268" width="8.7109375" style="432"/>
    <col min="269" max="269" width="13.140625" style="432" customWidth="1"/>
    <col min="270" max="270" width="13.5703125" style="432" customWidth="1"/>
    <col min="271" max="512" width="8.7109375" style="432"/>
    <col min="513" max="513" width="2.7109375" style="432" customWidth="1"/>
    <col min="514" max="514" width="13.28515625" style="432" customWidth="1"/>
    <col min="515" max="517" width="8.7109375" style="432"/>
    <col min="518" max="518" width="7" style="432" customWidth="1"/>
    <col min="519" max="519" width="7.140625" style="432" customWidth="1"/>
    <col min="520" max="520" width="6.7109375" style="432" customWidth="1"/>
    <col min="521" max="521" width="3.28515625" style="432" customWidth="1"/>
    <col min="522" max="523" width="7.28515625" style="432" customWidth="1"/>
    <col min="524" max="524" width="8.7109375" style="432"/>
    <col min="525" max="525" width="13.140625" style="432" customWidth="1"/>
    <col min="526" max="526" width="13.5703125" style="432" customWidth="1"/>
    <col min="527" max="768" width="8.7109375" style="432"/>
    <col min="769" max="769" width="2.7109375" style="432" customWidth="1"/>
    <col min="770" max="770" width="13.28515625" style="432" customWidth="1"/>
    <col min="771" max="773" width="8.7109375" style="432"/>
    <col min="774" max="774" width="7" style="432" customWidth="1"/>
    <col min="775" max="775" width="7.140625" style="432" customWidth="1"/>
    <col min="776" max="776" width="6.7109375" style="432" customWidth="1"/>
    <col min="777" max="777" width="3.28515625" style="432" customWidth="1"/>
    <col min="778" max="779" width="7.28515625" style="432" customWidth="1"/>
    <col min="780" max="780" width="8.7109375" style="432"/>
    <col min="781" max="781" width="13.140625" style="432" customWidth="1"/>
    <col min="782" max="782" width="13.5703125" style="432" customWidth="1"/>
    <col min="783" max="1024" width="8.7109375" style="432"/>
    <col min="1025" max="1025" width="2.7109375" style="432" customWidth="1"/>
    <col min="1026" max="1026" width="13.28515625" style="432" customWidth="1"/>
    <col min="1027" max="1029" width="8.7109375" style="432"/>
    <col min="1030" max="1030" width="7" style="432" customWidth="1"/>
    <col min="1031" max="1031" width="7.140625" style="432" customWidth="1"/>
    <col min="1032" max="1032" width="6.7109375" style="432" customWidth="1"/>
    <col min="1033" max="1033" width="3.28515625" style="432" customWidth="1"/>
    <col min="1034" max="1035" width="7.28515625" style="432" customWidth="1"/>
    <col min="1036" max="1036" width="8.7109375" style="432"/>
    <col min="1037" max="1037" width="13.140625" style="432" customWidth="1"/>
    <col min="1038" max="1038" width="13.5703125" style="432" customWidth="1"/>
    <col min="1039" max="1280" width="8.7109375" style="432"/>
    <col min="1281" max="1281" width="2.7109375" style="432" customWidth="1"/>
    <col min="1282" max="1282" width="13.28515625" style="432" customWidth="1"/>
    <col min="1283" max="1285" width="8.7109375" style="432"/>
    <col min="1286" max="1286" width="7" style="432" customWidth="1"/>
    <col min="1287" max="1287" width="7.140625" style="432" customWidth="1"/>
    <col min="1288" max="1288" width="6.7109375" style="432" customWidth="1"/>
    <col min="1289" max="1289" width="3.28515625" style="432" customWidth="1"/>
    <col min="1290" max="1291" width="7.28515625" style="432" customWidth="1"/>
    <col min="1292" max="1292" width="8.7109375" style="432"/>
    <col min="1293" max="1293" width="13.140625" style="432" customWidth="1"/>
    <col min="1294" max="1294" width="13.5703125" style="432" customWidth="1"/>
    <col min="1295" max="1536" width="8.7109375" style="432"/>
    <col min="1537" max="1537" width="2.7109375" style="432" customWidth="1"/>
    <col min="1538" max="1538" width="13.28515625" style="432" customWidth="1"/>
    <col min="1539" max="1541" width="8.7109375" style="432"/>
    <col min="1542" max="1542" width="7" style="432" customWidth="1"/>
    <col min="1543" max="1543" width="7.140625" style="432" customWidth="1"/>
    <col min="1544" max="1544" width="6.7109375" style="432" customWidth="1"/>
    <col min="1545" max="1545" width="3.28515625" style="432" customWidth="1"/>
    <col min="1546" max="1547" width="7.28515625" style="432" customWidth="1"/>
    <col min="1548" max="1548" width="8.7109375" style="432"/>
    <col min="1549" max="1549" width="13.140625" style="432" customWidth="1"/>
    <col min="1550" max="1550" width="13.5703125" style="432" customWidth="1"/>
    <col min="1551" max="1792" width="8.7109375" style="432"/>
    <col min="1793" max="1793" width="2.7109375" style="432" customWidth="1"/>
    <col min="1794" max="1794" width="13.28515625" style="432" customWidth="1"/>
    <col min="1795" max="1797" width="8.7109375" style="432"/>
    <col min="1798" max="1798" width="7" style="432" customWidth="1"/>
    <col min="1799" max="1799" width="7.140625" style="432" customWidth="1"/>
    <col min="1800" max="1800" width="6.7109375" style="432" customWidth="1"/>
    <col min="1801" max="1801" width="3.28515625" style="432" customWidth="1"/>
    <col min="1802" max="1803" width="7.28515625" style="432" customWidth="1"/>
    <col min="1804" max="1804" width="8.7109375" style="432"/>
    <col min="1805" max="1805" width="13.140625" style="432" customWidth="1"/>
    <col min="1806" max="1806" width="13.5703125" style="432" customWidth="1"/>
    <col min="1807" max="2048" width="8.7109375" style="432"/>
    <col min="2049" max="2049" width="2.7109375" style="432" customWidth="1"/>
    <col min="2050" max="2050" width="13.28515625" style="432" customWidth="1"/>
    <col min="2051" max="2053" width="8.7109375" style="432"/>
    <col min="2054" max="2054" width="7" style="432" customWidth="1"/>
    <col min="2055" max="2055" width="7.140625" style="432" customWidth="1"/>
    <col min="2056" max="2056" width="6.7109375" style="432" customWidth="1"/>
    <col min="2057" max="2057" width="3.28515625" style="432" customWidth="1"/>
    <col min="2058" max="2059" width="7.28515625" style="432" customWidth="1"/>
    <col min="2060" max="2060" width="8.7109375" style="432"/>
    <col min="2061" max="2061" width="13.140625" style="432" customWidth="1"/>
    <col min="2062" max="2062" width="13.5703125" style="432" customWidth="1"/>
    <col min="2063" max="2304" width="8.7109375" style="432"/>
    <col min="2305" max="2305" width="2.7109375" style="432" customWidth="1"/>
    <col min="2306" max="2306" width="13.28515625" style="432" customWidth="1"/>
    <col min="2307" max="2309" width="8.7109375" style="432"/>
    <col min="2310" max="2310" width="7" style="432" customWidth="1"/>
    <col min="2311" max="2311" width="7.140625" style="432" customWidth="1"/>
    <col min="2312" max="2312" width="6.7109375" style="432" customWidth="1"/>
    <col min="2313" max="2313" width="3.28515625" style="432" customWidth="1"/>
    <col min="2314" max="2315" width="7.28515625" style="432" customWidth="1"/>
    <col min="2316" max="2316" width="8.7109375" style="432"/>
    <col min="2317" max="2317" width="13.140625" style="432" customWidth="1"/>
    <col min="2318" max="2318" width="13.5703125" style="432" customWidth="1"/>
    <col min="2319" max="2560" width="8.7109375" style="432"/>
    <col min="2561" max="2561" width="2.7109375" style="432" customWidth="1"/>
    <col min="2562" max="2562" width="13.28515625" style="432" customWidth="1"/>
    <col min="2563" max="2565" width="8.7109375" style="432"/>
    <col min="2566" max="2566" width="7" style="432" customWidth="1"/>
    <col min="2567" max="2567" width="7.140625" style="432" customWidth="1"/>
    <col min="2568" max="2568" width="6.7109375" style="432" customWidth="1"/>
    <col min="2569" max="2569" width="3.28515625" style="432" customWidth="1"/>
    <col min="2570" max="2571" width="7.28515625" style="432" customWidth="1"/>
    <col min="2572" max="2572" width="8.7109375" style="432"/>
    <col min="2573" max="2573" width="13.140625" style="432" customWidth="1"/>
    <col min="2574" max="2574" width="13.5703125" style="432" customWidth="1"/>
    <col min="2575" max="2816" width="8.7109375" style="432"/>
    <col min="2817" max="2817" width="2.7109375" style="432" customWidth="1"/>
    <col min="2818" max="2818" width="13.28515625" style="432" customWidth="1"/>
    <col min="2819" max="2821" width="8.7109375" style="432"/>
    <col min="2822" max="2822" width="7" style="432" customWidth="1"/>
    <col min="2823" max="2823" width="7.140625" style="432" customWidth="1"/>
    <col min="2824" max="2824" width="6.7109375" style="432" customWidth="1"/>
    <col min="2825" max="2825" width="3.28515625" style="432" customWidth="1"/>
    <col min="2826" max="2827" width="7.28515625" style="432" customWidth="1"/>
    <col min="2828" max="2828" width="8.7109375" style="432"/>
    <col min="2829" max="2829" width="13.140625" style="432" customWidth="1"/>
    <col min="2830" max="2830" width="13.5703125" style="432" customWidth="1"/>
    <col min="2831" max="3072" width="8.7109375" style="432"/>
    <col min="3073" max="3073" width="2.7109375" style="432" customWidth="1"/>
    <col min="3074" max="3074" width="13.28515625" style="432" customWidth="1"/>
    <col min="3075" max="3077" width="8.7109375" style="432"/>
    <col min="3078" max="3078" width="7" style="432" customWidth="1"/>
    <col min="3079" max="3079" width="7.140625" style="432" customWidth="1"/>
    <col min="3080" max="3080" width="6.7109375" style="432" customWidth="1"/>
    <col min="3081" max="3081" width="3.28515625" style="432" customWidth="1"/>
    <col min="3082" max="3083" width="7.28515625" style="432" customWidth="1"/>
    <col min="3084" max="3084" width="8.7109375" style="432"/>
    <col min="3085" max="3085" width="13.140625" style="432" customWidth="1"/>
    <col min="3086" max="3086" width="13.5703125" style="432" customWidth="1"/>
    <col min="3087" max="3328" width="8.7109375" style="432"/>
    <col min="3329" max="3329" width="2.7109375" style="432" customWidth="1"/>
    <col min="3330" max="3330" width="13.28515625" style="432" customWidth="1"/>
    <col min="3331" max="3333" width="8.7109375" style="432"/>
    <col min="3334" max="3334" width="7" style="432" customWidth="1"/>
    <col min="3335" max="3335" width="7.140625" style="432" customWidth="1"/>
    <col min="3336" max="3336" width="6.7109375" style="432" customWidth="1"/>
    <col min="3337" max="3337" width="3.28515625" style="432" customWidth="1"/>
    <col min="3338" max="3339" width="7.28515625" style="432" customWidth="1"/>
    <col min="3340" max="3340" width="8.7109375" style="432"/>
    <col min="3341" max="3341" width="13.140625" style="432" customWidth="1"/>
    <col min="3342" max="3342" width="13.5703125" style="432" customWidth="1"/>
    <col min="3343" max="3584" width="8.7109375" style="432"/>
    <col min="3585" max="3585" width="2.7109375" style="432" customWidth="1"/>
    <col min="3586" max="3586" width="13.28515625" style="432" customWidth="1"/>
    <col min="3587" max="3589" width="8.7109375" style="432"/>
    <col min="3590" max="3590" width="7" style="432" customWidth="1"/>
    <col min="3591" max="3591" width="7.140625" style="432" customWidth="1"/>
    <col min="3592" max="3592" width="6.7109375" style="432" customWidth="1"/>
    <col min="3593" max="3593" width="3.28515625" style="432" customWidth="1"/>
    <col min="3594" max="3595" width="7.28515625" style="432" customWidth="1"/>
    <col min="3596" max="3596" width="8.7109375" style="432"/>
    <col min="3597" max="3597" width="13.140625" style="432" customWidth="1"/>
    <col min="3598" max="3598" width="13.5703125" style="432" customWidth="1"/>
    <col min="3599" max="3840" width="8.7109375" style="432"/>
    <col min="3841" max="3841" width="2.7109375" style="432" customWidth="1"/>
    <col min="3842" max="3842" width="13.28515625" style="432" customWidth="1"/>
    <col min="3843" max="3845" width="8.7109375" style="432"/>
    <col min="3846" max="3846" width="7" style="432" customWidth="1"/>
    <col min="3847" max="3847" width="7.140625" style="432" customWidth="1"/>
    <col min="3848" max="3848" width="6.7109375" style="432" customWidth="1"/>
    <col min="3849" max="3849" width="3.28515625" style="432" customWidth="1"/>
    <col min="3850" max="3851" width="7.28515625" style="432" customWidth="1"/>
    <col min="3852" max="3852" width="8.7109375" style="432"/>
    <col min="3853" max="3853" width="13.140625" style="432" customWidth="1"/>
    <col min="3854" max="3854" width="13.5703125" style="432" customWidth="1"/>
    <col min="3855" max="4096" width="8.7109375" style="432"/>
    <col min="4097" max="4097" width="2.7109375" style="432" customWidth="1"/>
    <col min="4098" max="4098" width="13.28515625" style="432" customWidth="1"/>
    <col min="4099" max="4101" width="8.7109375" style="432"/>
    <col min="4102" max="4102" width="7" style="432" customWidth="1"/>
    <col min="4103" max="4103" width="7.140625" style="432" customWidth="1"/>
    <col min="4104" max="4104" width="6.7109375" style="432" customWidth="1"/>
    <col min="4105" max="4105" width="3.28515625" style="432" customWidth="1"/>
    <col min="4106" max="4107" width="7.28515625" style="432" customWidth="1"/>
    <col min="4108" max="4108" width="8.7109375" style="432"/>
    <col min="4109" max="4109" width="13.140625" style="432" customWidth="1"/>
    <col min="4110" max="4110" width="13.5703125" style="432" customWidth="1"/>
    <col min="4111" max="4352" width="8.7109375" style="432"/>
    <col min="4353" max="4353" width="2.7109375" style="432" customWidth="1"/>
    <col min="4354" max="4354" width="13.28515625" style="432" customWidth="1"/>
    <col min="4355" max="4357" width="8.7109375" style="432"/>
    <col min="4358" max="4358" width="7" style="432" customWidth="1"/>
    <col min="4359" max="4359" width="7.140625" style="432" customWidth="1"/>
    <col min="4360" max="4360" width="6.7109375" style="432" customWidth="1"/>
    <col min="4361" max="4361" width="3.28515625" style="432" customWidth="1"/>
    <col min="4362" max="4363" width="7.28515625" style="432" customWidth="1"/>
    <col min="4364" max="4364" width="8.7109375" style="432"/>
    <col min="4365" max="4365" width="13.140625" style="432" customWidth="1"/>
    <col min="4366" max="4366" width="13.5703125" style="432" customWidth="1"/>
    <col min="4367" max="4608" width="8.7109375" style="432"/>
    <col min="4609" max="4609" width="2.7109375" style="432" customWidth="1"/>
    <col min="4610" max="4610" width="13.28515625" style="432" customWidth="1"/>
    <col min="4611" max="4613" width="8.7109375" style="432"/>
    <col min="4614" max="4614" width="7" style="432" customWidth="1"/>
    <col min="4615" max="4615" width="7.140625" style="432" customWidth="1"/>
    <col min="4616" max="4616" width="6.7109375" style="432" customWidth="1"/>
    <col min="4617" max="4617" width="3.28515625" style="432" customWidth="1"/>
    <col min="4618" max="4619" width="7.28515625" style="432" customWidth="1"/>
    <col min="4620" max="4620" width="8.7109375" style="432"/>
    <col min="4621" max="4621" width="13.140625" style="432" customWidth="1"/>
    <col min="4622" max="4622" width="13.5703125" style="432" customWidth="1"/>
    <col min="4623" max="4864" width="8.7109375" style="432"/>
    <col min="4865" max="4865" width="2.7109375" style="432" customWidth="1"/>
    <col min="4866" max="4866" width="13.28515625" style="432" customWidth="1"/>
    <col min="4867" max="4869" width="8.7109375" style="432"/>
    <col min="4870" max="4870" width="7" style="432" customWidth="1"/>
    <col min="4871" max="4871" width="7.140625" style="432" customWidth="1"/>
    <col min="4872" max="4872" width="6.7109375" style="432" customWidth="1"/>
    <col min="4873" max="4873" width="3.28515625" style="432" customWidth="1"/>
    <col min="4874" max="4875" width="7.28515625" style="432" customWidth="1"/>
    <col min="4876" max="4876" width="8.7109375" style="432"/>
    <col min="4877" max="4877" width="13.140625" style="432" customWidth="1"/>
    <col min="4878" max="4878" width="13.5703125" style="432" customWidth="1"/>
    <col min="4879" max="5120" width="8.7109375" style="432"/>
    <col min="5121" max="5121" width="2.7109375" style="432" customWidth="1"/>
    <col min="5122" max="5122" width="13.28515625" style="432" customWidth="1"/>
    <col min="5123" max="5125" width="8.7109375" style="432"/>
    <col min="5126" max="5126" width="7" style="432" customWidth="1"/>
    <col min="5127" max="5127" width="7.140625" style="432" customWidth="1"/>
    <col min="5128" max="5128" width="6.7109375" style="432" customWidth="1"/>
    <col min="5129" max="5129" width="3.28515625" style="432" customWidth="1"/>
    <col min="5130" max="5131" width="7.28515625" style="432" customWidth="1"/>
    <col min="5132" max="5132" width="8.7109375" style="432"/>
    <col min="5133" max="5133" width="13.140625" style="432" customWidth="1"/>
    <col min="5134" max="5134" width="13.5703125" style="432" customWidth="1"/>
    <col min="5135" max="5376" width="8.7109375" style="432"/>
    <col min="5377" max="5377" width="2.7109375" style="432" customWidth="1"/>
    <col min="5378" max="5378" width="13.28515625" style="432" customWidth="1"/>
    <col min="5379" max="5381" width="8.7109375" style="432"/>
    <col min="5382" max="5382" width="7" style="432" customWidth="1"/>
    <col min="5383" max="5383" width="7.140625" style="432" customWidth="1"/>
    <col min="5384" max="5384" width="6.7109375" style="432" customWidth="1"/>
    <col min="5385" max="5385" width="3.28515625" style="432" customWidth="1"/>
    <col min="5386" max="5387" width="7.28515625" style="432" customWidth="1"/>
    <col min="5388" max="5388" width="8.7109375" style="432"/>
    <col min="5389" max="5389" width="13.140625" style="432" customWidth="1"/>
    <col min="5390" max="5390" width="13.5703125" style="432" customWidth="1"/>
    <col min="5391" max="5632" width="8.7109375" style="432"/>
    <col min="5633" max="5633" width="2.7109375" style="432" customWidth="1"/>
    <col min="5634" max="5634" width="13.28515625" style="432" customWidth="1"/>
    <col min="5635" max="5637" width="8.7109375" style="432"/>
    <col min="5638" max="5638" width="7" style="432" customWidth="1"/>
    <col min="5639" max="5639" width="7.140625" style="432" customWidth="1"/>
    <col min="5640" max="5640" width="6.7109375" style="432" customWidth="1"/>
    <col min="5641" max="5641" width="3.28515625" style="432" customWidth="1"/>
    <col min="5642" max="5643" width="7.28515625" style="432" customWidth="1"/>
    <col min="5644" max="5644" width="8.7109375" style="432"/>
    <col min="5645" max="5645" width="13.140625" style="432" customWidth="1"/>
    <col min="5646" max="5646" width="13.5703125" style="432" customWidth="1"/>
    <col min="5647" max="5888" width="8.7109375" style="432"/>
    <col min="5889" max="5889" width="2.7109375" style="432" customWidth="1"/>
    <col min="5890" max="5890" width="13.28515625" style="432" customWidth="1"/>
    <col min="5891" max="5893" width="8.7109375" style="432"/>
    <col min="5894" max="5894" width="7" style="432" customWidth="1"/>
    <col min="5895" max="5895" width="7.140625" style="432" customWidth="1"/>
    <col min="5896" max="5896" width="6.7109375" style="432" customWidth="1"/>
    <col min="5897" max="5897" width="3.28515625" style="432" customWidth="1"/>
    <col min="5898" max="5899" width="7.28515625" style="432" customWidth="1"/>
    <col min="5900" max="5900" width="8.7109375" style="432"/>
    <col min="5901" max="5901" width="13.140625" style="432" customWidth="1"/>
    <col min="5902" max="5902" width="13.5703125" style="432" customWidth="1"/>
    <col min="5903" max="6144" width="8.7109375" style="432"/>
    <col min="6145" max="6145" width="2.7109375" style="432" customWidth="1"/>
    <col min="6146" max="6146" width="13.28515625" style="432" customWidth="1"/>
    <col min="6147" max="6149" width="8.7109375" style="432"/>
    <col min="6150" max="6150" width="7" style="432" customWidth="1"/>
    <col min="6151" max="6151" width="7.140625" style="432" customWidth="1"/>
    <col min="6152" max="6152" width="6.7109375" style="432" customWidth="1"/>
    <col min="6153" max="6153" width="3.28515625" style="432" customWidth="1"/>
    <col min="6154" max="6155" width="7.28515625" style="432" customWidth="1"/>
    <col min="6156" max="6156" width="8.7109375" style="432"/>
    <col min="6157" max="6157" width="13.140625" style="432" customWidth="1"/>
    <col min="6158" max="6158" width="13.5703125" style="432" customWidth="1"/>
    <col min="6159" max="6400" width="8.7109375" style="432"/>
    <col min="6401" max="6401" width="2.7109375" style="432" customWidth="1"/>
    <col min="6402" max="6402" width="13.28515625" style="432" customWidth="1"/>
    <col min="6403" max="6405" width="8.7109375" style="432"/>
    <col min="6406" max="6406" width="7" style="432" customWidth="1"/>
    <col min="6407" max="6407" width="7.140625" style="432" customWidth="1"/>
    <col min="6408" max="6408" width="6.7109375" style="432" customWidth="1"/>
    <col min="6409" max="6409" width="3.28515625" style="432" customWidth="1"/>
    <col min="6410" max="6411" width="7.28515625" style="432" customWidth="1"/>
    <col min="6412" max="6412" width="8.7109375" style="432"/>
    <col min="6413" max="6413" width="13.140625" style="432" customWidth="1"/>
    <col min="6414" max="6414" width="13.5703125" style="432" customWidth="1"/>
    <col min="6415" max="6656" width="8.7109375" style="432"/>
    <col min="6657" max="6657" width="2.7109375" style="432" customWidth="1"/>
    <col min="6658" max="6658" width="13.28515625" style="432" customWidth="1"/>
    <col min="6659" max="6661" width="8.7109375" style="432"/>
    <col min="6662" max="6662" width="7" style="432" customWidth="1"/>
    <col min="6663" max="6663" width="7.140625" style="432" customWidth="1"/>
    <col min="6664" max="6664" width="6.7109375" style="432" customWidth="1"/>
    <col min="6665" max="6665" width="3.28515625" style="432" customWidth="1"/>
    <col min="6666" max="6667" width="7.28515625" style="432" customWidth="1"/>
    <col min="6668" max="6668" width="8.7109375" style="432"/>
    <col min="6669" max="6669" width="13.140625" style="432" customWidth="1"/>
    <col min="6670" max="6670" width="13.5703125" style="432" customWidth="1"/>
    <col min="6671" max="6912" width="8.7109375" style="432"/>
    <col min="6913" max="6913" width="2.7109375" style="432" customWidth="1"/>
    <col min="6914" max="6914" width="13.28515625" style="432" customWidth="1"/>
    <col min="6915" max="6917" width="8.7109375" style="432"/>
    <col min="6918" max="6918" width="7" style="432" customWidth="1"/>
    <col min="6919" max="6919" width="7.140625" style="432" customWidth="1"/>
    <col min="6920" max="6920" width="6.7109375" style="432" customWidth="1"/>
    <col min="6921" max="6921" width="3.28515625" style="432" customWidth="1"/>
    <col min="6922" max="6923" width="7.28515625" style="432" customWidth="1"/>
    <col min="6924" max="6924" width="8.7109375" style="432"/>
    <col min="6925" max="6925" width="13.140625" style="432" customWidth="1"/>
    <col min="6926" max="6926" width="13.5703125" style="432" customWidth="1"/>
    <col min="6927" max="7168" width="8.7109375" style="432"/>
    <col min="7169" max="7169" width="2.7109375" style="432" customWidth="1"/>
    <col min="7170" max="7170" width="13.28515625" style="432" customWidth="1"/>
    <col min="7171" max="7173" width="8.7109375" style="432"/>
    <col min="7174" max="7174" width="7" style="432" customWidth="1"/>
    <col min="7175" max="7175" width="7.140625" style="432" customWidth="1"/>
    <col min="7176" max="7176" width="6.7109375" style="432" customWidth="1"/>
    <col min="7177" max="7177" width="3.28515625" style="432" customWidth="1"/>
    <col min="7178" max="7179" width="7.28515625" style="432" customWidth="1"/>
    <col min="7180" max="7180" width="8.7109375" style="432"/>
    <col min="7181" max="7181" width="13.140625" style="432" customWidth="1"/>
    <col min="7182" max="7182" width="13.5703125" style="432" customWidth="1"/>
    <col min="7183" max="7424" width="8.7109375" style="432"/>
    <col min="7425" max="7425" width="2.7109375" style="432" customWidth="1"/>
    <col min="7426" max="7426" width="13.28515625" style="432" customWidth="1"/>
    <col min="7427" max="7429" width="8.7109375" style="432"/>
    <col min="7430" max="7430" width="7" style="432" customWidth="1"/>
    <col min="7431" max="7431" width="7.140625" style="432" customWidth="1"/>
    <col min="7432" max="7432" width="6.7109375" style="432" customWidth="1"/>
    <col min="7433" max="7433" width="3.28515625" style="432" customWidth="1"/>
    <col min="7434" max="7435" width="7.28515625" style="432" customWidth="1"/>
    <col min="7436" max="7436" width="8.7109375" style="432"/>
    <col min="7437" max="7437" width="13.140625" style="432" customWidth="1"/>
    <col min="7438" max="7438" width="13.5703125" style="432" customWidth="1"/>
    <col min="7439" max="7680" width="8.7109375" style="432"/>
    <col min="7681" max="7681" width="2.7109375" style="432" customWidth="1"/>
    <col min="7682" max="7682" width="13.28515625" style="432" customWidth="1"/>
    <col min="7683" max="7685" width="8.7109375" style="432"/>
    <col min="7686" max="7686" width="7" style="432" customWidth="1"/>
    <col min="7687" max="7687" width="7.140625" style="432" customWidth="1"/>
    <col min="7688" max="7688" width="6.7109375" style="432" customWidth="1"/>
    <col min="7689" max="7689" width="3.28515625" style="432" customWidth="1"/>
    <col min="7690" max="7691" width="7.28515625" style="432" customWidth="1"/>
    <col min="7692" max="7692" width="8.7109375" style="432"/>
    <col min="7693" max="7693" width="13.140625" style="432" customWidth="1"/>
    <col min="7694" max="7694" width="13.5703125" style="432" customWidth="1"/>
    <col min="7695" max="7936" width="8.7109375" style="432"/>
    <col min="7937" max="7937" width="2.7109375" style="432" customWidth="1"/>
    <col min="7938" max="7938" width="13.28515625" style="432" customWidth="1"/>
    <col min="7939" max="7941" width="8.7109375" style="432"/>
    <col min="7942" max="7942" width="7" style="432" customWidth="1"/>
    <col min="7943" max="7943" width="7.140625" style="432" customWidth="1"/>
    <col min="7944" max="7944" width="6.7109375" style="432" customWidth="1"/>
    <col min="7945" max="7945" width="3.28515625" style="432" customWidth="1"/>
    <col min="7946" max="7947" width="7.28515625" style="432" customWidth="1"/>
    <col min="7948" max="7948" width="8.7109375" style="432"/>
    <col min="7949" max="7949" width="13.140625" style="432" customWidth="1"/>
    <col min="7950" max="7950" width="13.5703125" style="432" customWidth="1"/>
    <col min="7951" max="8192" width="8.7109375" style="432"/>
    <col min="8193" max="8193" width="2.7109375" style="432" customWidth="1"/>
    <col min="8194" max="8194" width="13.28515625" style="432" customWidth="1"/>
    <col min="8195" max="8197" width="8.7109375" style="432"/>
    <col min="8198" max="8198" width="7" style="432" customWidth="1"/>
    <col min="8199" max="8199" width="7.140625" style="432" customWidth="1"/>
    <col min="8200" max="8200" width="6.7109375" style="432" customWidth="1"/>
    <col min="8201" max="8201" width="3.28515625" style="432" customWidth="1"/>
    <col min="8202" max="8203" width="7.28515625" style="432" customWidth="1"/>
    <col min="8204" max="8204" width="8.7109375" style="432"/>
    <col min="8205" max="8205" width="13.140625" style="432" customWidth="1"/>
    <col min="8206" max="8206" width="13.5703125" style="432" customWidth="1"/>
    <col min="8207" max="8448" width="8.7109375" style="432"/>
    <col min="8449" max="8449" width="2.7109375" style="432" customWidth="1"/>
    <col min="8450" max="8450" width="13.28515625" style="432" customWidth="1"/>
    <col min="8451" max="8453" width="8.7109375" style="432"/>
    <col min="8454" max="8454" width="7" style="432" customWidth="1"/>
    <col min="8455" max="8455" width="7.140625" style="432" customWidth="1"/>
    <col min="8456" max="8456" width="6.7109375" style="432" customWidth="1"/>
    <col min="8457" max="8457" width="3.28515625" style="432" customWidth="1"/>
    <col min="8458" max="8459" width="7.28515625" style="432" customWidth="1"/>
    <col min="8460" max="8460" width="8.7109375" style="432"/>
    <col min="8461" max="8461" width="13.140625" style="432" customWidth="1"/>
    <col min="8462" max="8462" width="13.5703125" style="432" customWidth="1"/>
    <col min="8463" max="8704" width="8.7109375" style="432"/>
    <col min="8705" max="8705" width="2.7109375" style="432" customWidth="1"/>
    <col min="8706" max="8706" width="13.28515625" style="432" customWidth="1"/>
    <col min="8707" max="8709" width="8.7109375" style="432"/>
    <col min="8710" max="8710" width="7" style="432" customWidth="1"/>
    <col min="8711" max="8711" width="7.140625" style="432" customWidth="1"/>
    <col min="8712" max="8712" width="6.7109375" style="432" customWidth="1"/>
    <col min="8713" max="8713" width="3.28515625" style="432" customWidth="1"/>
    <col min="8714" max="8715" width="7.28515625" style="432" customWidth="1"/>
    <col min="8716" max="8716" width="8.7109375" style="432"/>
    <col min="8717" max="8717" width="13.140625" style="432" customWidth="1"/>
    <col min="8718" max="8718" width="13.5703125" style="432" customWidth="1"/>
    <col min="8719" max="8960" width="8.7109375" style="432"/>
    <col min="8961" max="8961" width="2.7109375" style="432" customWidth="1"/>
    <col min="8962" max="8962" width="13.28515625" style="432" customWidth="1"/>
    <col min="8963" max="8965" width="8.7109375" style="432"/>
    <col min="8966" max="8966" width="7" style="432" customWidth="1"/>
    <col min="8967" max="8967" width="7.140625" style="432" customWidth="1"/>
    <col min="8968" max="8968" width="6.7109375" style="432" customWidth="1"/>
    <col min="8969" max="8969" width="3.28515625" style="432" customWidth="1"/>
    <col min="8970" max="8971" width="7.28515625" style="432" customWidth="1"/>
    <col min="8972" max="8972" width="8.7109375" style="432"/>
    <col min="8973" max="8973" width="13.140625" style="432" customWidth="1"/>
    <col min="8974" max="8974" width="13.5703125" style="432" customWidth="1"/>
    <col min="8975" max="9216" width="8.7109375" style="432"/>
    <col min="9217" max="9217" width="2.7109375" style="432" customWidth="1"/>
    <col min="9218" max="9218" width="13.28515625" style="432" customWidth="1"/>
    <col min="9219" max="9221" width="8.7109375" style="432"/>
    <col min="9222" max="9222" width="7" style="432" customWidth="1"/>
    <col min="9223" max="9223" width="7.140625" style="432" customWidth="1"/>
    <col min="9224" max="9224" width="6.7109375" style="432" customWidth="1"/>
    <col min="9225" max="9225" width="3.28515625" style="432" customWidth="1"/>
    <col min="9226" max="9227" width="7.28515625" style="432" customWidth="1"/>
    <col min="9228" max="9228" width="8.7109375" style="432"/>
    <col min="9229" max="9229" width="13.140625" style="432" customWidth="1"/>
    <col min="9230" max="9230" width="13.5703125" style="432" customWidth="1"/>
    <col min="9231" max="9472" width="8.7109375" style="432"/>
    <col min="9473" max="9473" width="2.7109375" style="432" customWidth="1"/>
    <col min="9474" max="9474" width="13.28515625" style="432" customWidth="1"/>
    <col min="9475" max="9477" width="8.7109375" style="432"/>
    <col min="9478" max="9478" width="7" style="432" customWidth="1"/>
    <col min="9479" max="9479" width="7.140625" style="432" customWidth="1"/>
    <col min="9480" max="9480" width="6.7109375" style="432" customWidth="1"/>
    <col min="9481" max="9481" width="3.28515625" style="432" customWidth="1"/>
    <col min="9482" max="9483" width="7.28515625" style="432" customWidth="1"/>
    <col min="9484" max="9484" width="8.7109375" style="432"/>
    <col min="9485" max="9485" width="13.140625" style="432" customWidth="1"/>
    <col min="9486" max="9486" width="13.5703125" style="432" customWidth="1"/>
    <col min="9487" max="9728" width="8.7109375" style="432"/>
    <col min="9729" max="9729" width="2.7109375" style="432" customWidth="1"/>
    <col min="9730" max="9730" width="13.28515625" style="432" customWidth="1"/>
    <col min="9731" max="9733" width="8.7109375" style="432"/>
    <col min="9734" max="9734" width="7" style="432" customWidth="1"/>
    <col min="9735" max="9735" width="7.140625" style="432" customWidth="1"/>
    <col min="9736" max="9736" width="6.7109375" style="432" customWidth="1"/>
    <col min="9737" max="9737" width="3.28515625" style="432" customWidth="1"/>
    <col min="9738" max="9739" width="7.28515625" style="432" customWidth="1"/>
    <col min="9740" max="9740" width="8.7109375" style="432"/>
    <col min="9741" max="9741" width="13.140625" style="432" customWidth="1"/>
    <col min="9742" max="9742" width="13.5703125" style="432" customWidth="1"/>
    <col min="9743" max="9984" width="8.7109375" style="432"/>
    <col min="9985" max="9985" width="2.7109375" style="432" customWidth="1"/>
    <col min="9986" max="9986" width="13.28515625" style="432" customWidth="1"/>
    <col min="9987" max="9989" width="8.7109375" style="432"/>
    <col min="9990" max="9990" width="7" style="432" customWidth="1"/>
    <col min="9991" max="9991" width="7.140625" style="432" customWidth="1"/>
    <col min="9992" max="9992" width="6.7109375" style="432" customWidth="1"/>
    <col min="9993" max="9993" width="3.28515625" style="432" customWidth="1"/>
    <col min="9994" max="9995" width="7.28515625" style="432" customWidth="1"/>
    <col min="9996" max="9996" width="8.7109375" style="432"/>
    <col min="9997" max="9997" width="13.140625" style="432" customWidth="1"/>
    <col min="9998" max="9998" width="13.5703125" style="432" customWidth="1"/>
    <col min="9999" max="10240" width="8.7109375" style="432"/>
    <col min="10241" max="10241" width="2.7109375" style="432" customWidth="1"/>
    <col min="10242" max="10242" width="13.28515625" style="432" customWidth="1"/>
    <col min="10243" max="10245" width="8.7109375" style="432"/>
    <col min="10246" max="10246" width="7" style="432" customWidth="1"/>
    <col min="10247" max="10247" width="7.140625" style="432" customWidth="1"/>
    <col min="10248" max="10248" width="6.7109375" style="432" customWidth="1"/>
    <col min="10249" max="10249" width="3.28515625" style="432" customWidth="1"/>
    <col min="10250" max="10251" width="7.28515625" style="432" customWidth="1"/>
    <col min="10252" max="10252" width="8.7109375" style="432"/>
    <col min="10253" max="10253" width="13.140625" style="432" customWidth="1"/>
    <col min="10254" max="10254" width="13.5703125" style="432" customWidth="1"/>
    <col min="10255" max="10496" width="8.7109375" style="432"/>
    <col min="10497" max="10497" width="2.7109375" style="432" customWidth="1"/>
    <col min="10498" max="10498" width="13.28515625" style="432" customWidth="1"/>
    <col min="10499" max="10501" width="8.7109375" style="432"/>
    <col min="10502" max="10502" width="7" style="432" customWidth="1"/>
    <col min="10503" max="10503" width="7.140625" style="432" customWidth="1"/>
    <col min="10504" max="10504" width="6.7109375" style="432" customWidth="1"/>
    <col min="10505" max="10505" width="3.28515625" style="432" customWidth="1"/>
    <col min="10506" max="10507" width="7.28515625" style="432" customWidth="1"/>
    <col min="10508" max="10508" width="8.7109375" style="432"/>
    <col min="10509" max="10509" width="13.140625" style="432" customWidth="1"/>
    <col min="10510" max="10510" width="13.5703125" style="432" customWidth="1"/>
    <col min="10511" max="10752" width="8.7109375" style="432"/>
    <col min="10753" max="10753" width="2.7109375" style="432" customWidth="1"/>
    <col min="10754" max="10754" width="13.28515625" style="432" customWidth="1"/>
    <col min="10755" max="10757" width="8.7109375" style="432"/>
    <col min="10758" max="10758" width="7" style="432" customWidth="1"/>
    <col min="10759" max="10759" width="7.140625" style="432" customWidth="1"/>
    <col min="10760" max="10760" width="6.7109375" style="432" customWidth="1"/>
    <col min="10761" max="10761" width="3.28515625" style="432" customWidth="1"/>
    <col min="10762" max="10763" width="7.28515625" style="432" customWidth="1"/>
    <col min="10764" max="10764" width="8.7109375" style="432"/>
    <col min="10765" max="10765" width="13.140625" style="432" customWidth="1"/>
    <col min="10766" max="10766" width="13.5703125" style="432" customWidth="1"/>
    <col min="10767" max="11008" width="8.7109375" style="432"/>
    <col min="11009" max="11009" width="2.7109375" style="432" customWidth="1"/>
    <col min="11010" max="11010" width="13.28515625" style="432" customWidth="1"/>
    <col min="11011" max="11013" width="8.7109375" style="432"/>
    <col min="11014" max="11014" width="7" style="432" customWidth="1"/>
    <col min="11015" max="11015" width="7.140625" style="432" customWidth="1"/>
    <col min="11016" max="11016" width="6.7109375" style="432" customWidth="1"/>
    <col min="11017" max="11017" width="3.28515625" style="432" customWidth="1"/>
    <col min="11018" max="11019" width="7.28515625" style="432" customWidth="1"/>
    <col min="11020" max="11020" width="8.7109375" style="432"/>
    <col min="11021" max="11021" width="13.140625" style="432" customWidth="1"/>
    <col min="11022" max="11022" width="13.5703125" style="432" customWidth="1"/>
    <col min="11023" max="11264" width="8.7109375" style="432"/>
    <col min="11265" max="11265" width="2.7109375" style="432" customWidth="1"/>
    <col min="11266" max="11266" width="13.28515625" style="432" customWidth="1"/>
    <col min="11267" max="11269" width="8.7109375" style="432"/>
    <col min="11270" max="11270" width="7" style="432" customWidth="1"/>
    <col min="11271" max="11271" width="7.140625" style="432" customWidth="1"/>
    <col min="11272" max="11272" width="6.7109375" style="432" customWidth="1"/>
    <col min="11273" max="11273" width="3.28515625" style="432" customWidth="1"/>
    <col min="11274" max="11275" width="7.28515625" style="432" customWidth="1"/>
    <col min="11276" max="11276" width="8.7109375" style="432"/>
    <col min="11277" max="11277" width="13.140625" style="432" customWidth="1"/>
    <col min="11278" max="11278" width="13.5703125" style="432" customWidth="1"/>
    <col min="11279" max="11520" width="8.7109375" style="432"/>
    <col min="11521" max="11521" width="2.7109375" style="432" customWidth="1"/>
    <col min="11522" max="11522" width="13.28515625" style="432" customWidth="1"/>
    <col min="11523" max="11525" width="8.7109375" style="432"/>
    <col min="11526" max="11526" width="7" style="432" customWidth="1"/>
    <col min="11527" max="11527" width="7.140625" style="432" customWidth="1"/>
    <col min="11528" max="11528" width="6.7109375" style="432" customWidth="1"/>
    <col min="11529" max="11529" width="3.28515625" style="432" customWidth="1"/>
    <col min="11530" max="11531" width="7.28515625" style="432" customWidth="1"/>
    <col min="11532" max="11532" width="8.7109375" style="432"/>
    <col min="11533" max="11533" width="13.140625" style="432" customWidth="1"/>
    <col min="11534" max="11534" width="13.5703125" style="432" customWidth="1"/>
    <col min="11535" max="11776" width="8.7109375" style="432"/>
    <col min="11777" max="11777" width="2.7109375" style="432" customWidth="1"/>
    <col min="11778" max="11778" width="13.28515625" style="432" customWidth="1"/>
    <col min="11779" max="11781" width="8.7109375" style="432"/>
    <col min="11782" max="11782" width="7" style="432" customWidth="1"/>
    <col min="11783" max="11783" width="7.140625" style="432" customWidth="1"/>
    <col min="11784" max="11784" width="6.7109375" style="432" customWidth="1"/>
    <col min="11785" max="11785" width="3.28515625" style="432" customWidth="1"/>
    <col min="11786" max="11787" width="7.28515625" style="432" customWidth="1"/>
    <col min="11788" max="11788" width="8.7109375" style="432"/>
    <col min="11789" max="11789" width="13.140625" style="432" customWidth="1"/>
    <col min="11790" max="11790" width="13.5703125" style="432" customWidth="1"/>
    <col min="11791" max="12032" width="8.7109375" style="432"/>
    <col min="12033" max="12033" width="2.7109375" style="432" customWidth="1"/>
    <col min="12034" max="12034" width="13.28515625" style="432" customWidth="1"/>
    <col min="12035" max="12037" width="8.7109375" style="432"/>
    <col min="12038" max="12038" width="7" style="432" customWidth="1"/>
    <col min="12039" max="12039" width="7.140625" style="432" customWidth="1"/>
    <col min="12040" max="12040" width="6.7109375" style="432" customWidth="1"/>
    <col min="12041" max="12041" width="3.28515625" style="432" customWidth="1"/>
    <col min="12042" max="12043" width="7.28515625" style="432" customWidth="1"/>
    <col min="12044" max="12044" width="8.7109375" style="432"/>
    <col min="12045" max="12045" width="13.140625" style="432" customWidth="1"/>
    <col min="12046" max="12046" width="13.5703125" style="432" customWidth="1"/>
    <col min="12047" max="12288" width="8.7109375" style="432"/>
    <col min="12289" max="12289" width="2.7109375" style="432" customWidth="1"/>
    <col min="12290" max="12290" width="13.28515625" style="432" customWidth="1"/>
    <col min="12291" max="12293" width="8.7109375" style="432"/>
    <col min="12294" max="12294" width="7" style="432" customWidth="1"/>
    <col min="12295" max="12295" width="7.140625" style="432" customWidth="1"/>
    <col min="12296" max="12296" width="6.7109375" style="432" customWidth="1"/>
    <col min="12297" max="12297" width="3.28515625" style="432" customWidth="1"/>
    <col min="12298" max="12299" width="7.28515625" style="432" customWidth="1"/>
    <col min="12300" max="12300" width="8.7109375" style="432"/>
    <col min="12301" max="12301" width="13.140625" style="432" customWidth="1"/>
    <col min="12302" max="12302" width="13.5703125" style="432" customWidth="1"/>
    <col min="12303" max="12544" width="8.7109375" style="432"/>
    <col min="12545" max="12545" width="2.7109375" style="432" customWidth="1"/>
    <col min="12546" max="12546" width="13.28515625" style="432" customWidth="1"/>
    <col min="12547" max="12549" width="8.7109375" style="432"/>
    <col min="12550" max="12550" width="7" style="432" customWidth="1"/>
    <col min="12551" max="12551" width="7.140625" style="432" customWidth="1"/>
    <col min="12552" max="12552" width="6.7109375" style="432" customWidth="1"/>
    <col min="12553" max="12553" width="3.28515625" style="432" customWidth="1"/>
    <col min="12554" max="12555" width="7.28515625" style="432" customWidth="1"/>
    <col min="12556" max="12556" width="8.7109375" style="432"/>
    <col min="12557" max="12557" width="13.140625" style="432" customWidth="1"/>
    <col min="12558" max="12558" width="13.5703125" style="432" customWidth="1"/>
    <col min="12559" max="12800" width="8.7109375" style="432"/>
    <col min="12801" max="12801" width="2.7109375" style="432" customWidth="1"/>
    <col min="12802" max="12802" width="13.28515625" style="432" customWidth="1"/>
    <col min="12803" max="12805" width="8.7109375" style="432"/>
    <col min="12806" max="12806" width="7" style="432" customWidth="1"/>
    <col min="12807" max="12807" width="7.140625" style="432" customWidth="1"/>
    <col min="12808" max="12808" width="6.7109375" style="432" customWidth="1"/>
    <col min="12809" max="12809" width="3.28515625" style="432" customWidth="1"/>
    <col min="12810" max="12811" width="7.28515625" style="432" customWidth="1"/>
    <col min="12812" max="12812" width="8.7109375" style="432"/>
    <col min="12813" max="12813" width="13.140625" style="432" customWidth="1"/>
    <col min="12814" max="12814" width="13.5703125" style="432" customWidth="1"/>
    <col min="12815" max="13056" width="8.7109375" style="432"/>
    <col min="13057" max="13057" width="2.7109375" style="432" customWidth="1"/>
    <col min="13058" max="13058" width="13.28515625" style="432" customWidth="1"/>
    <col min="13059" max="13061" width="8.7109375" style="432"/>
    <col min="13062" max="13062" width="7" style="432" customWidth="1"/>
    <col min="13063" max="13063" width="7.140625" style="432" customWidth="1"/>
    <col min="13064" max="13064" width="6.7109375" style="432" customWidth="1"/>
    <col min="13065" max="13065" width="3.28515625" style="432" customWidth="1"/>
    <col min="13066" max="13067" width="7.28515625" style="432" customWidth="1"/>
    <col min="13068" max="13068" width="8.7109375" style="432"/>
    <col min="13069" max="13069" width="13.140625" style="432" customWidth="1"/>
    <col min="13070" max="13070" width="13.5703125" style="432" customWidth="1"/>
    <col min="13071" max="13312" width="8.7109375" style="432"/>
    <col min="13313" max="13313" width="2.7109375" style="432" customWidth="1"/>
    <col min="13314" max="13314" width="13.28515625" style="432" customWidth="1"/>
    <col min="13315" max="13317" width="8.7109375" style="432"/>
    <col min="13318" max="13318" width="7" style="432" customWidth="1"/>
    <col min="13319" max="13319" width="7.140625" style="432" customWidth="1"/>
    <col min="13320" max="13320" width="6.7109375" style="432" customWidth="1"/>
    <col min="13321" max="13321" width="3.28515625" style="432" customWidth="1"/>
    <col min="13322" max="13323" width="7.28515625" style="432" customWidth="1"/>
    <col min="13324" max="13324" width="8.7109375" style="432"/>
    <col min="13325" max="13325" width="13.140625" style="432" customWidth="1"/>
    <col min="13326" max="13326" width="13.5703125" style="432" customWidth="1"/>
    <col min="13327" max="13568" width="8.7109375" style="432"/>
    <col min="13569" max="13569" width="2.7109375" style="432" customWidth="1"/>
    <col min="13570" max="13570" width="13.28515625" style="432" customWidth="1"/>
    <col min="13571" max="13573" width="8.7109375" style="432"/>
    <col min="13574" max="13574" width="7" style="432" customWidth="1"/>
    <col min="13575" max="13575" width="7.140625" style="432" customWidth="1"/>
    <col min="13576" max="13576" width="6.7109375" style="432" customWidth="1"/>
    <col min="13577" max="13577" width="3.28515625" style="432" customWidth="1"/>
    <col min="13578" max="13579" width="7.28515625" style="432" customWidth="1"/>
    <col min="13580" max="13580" width="8.7109375" style="432"/>
    <col min="13581" max="13581" width="13.140625" style="432" customWidth="1"/>
    <col min="13582" max="13582" width="13.5703125" style="432" customWidth="1"/>
    <col min="13583" max="13824" width="8.7109375" style="432"/>
    <col min="13825" max="13825" width="2.7109375" style="432" customWidth="1"/>
    <col min="13826" max="13826" width="13.28515625" style="432" customWidth="1"/>
    <col min="13827" max="13829" width="8.7109375" style="432"/>
    <col min="13830" max="13830" width="7" style="432" customWidth="1"/>
    <col min="13831" max="13831" width="7.140625" style="432" customWidth="1"/>
    <col min="13832" max="13832" width="6.7109375" style="432" customWidth="1"/>
    <col min="13833" max="13833" width="3.28515625" style="432" customWidth="1"/>
    <col min="13834" max="13835" width="7.28515625" style="432" customWidth="1"/>
    <col min="13836" max="13836" width="8.7109375" style="432"/>
    <col min="13837" max="13837" width="13.140625" style="432" customWidth="1"/>
    <col min="13838" max="13838" width="13.5703125" style="432" customWidth="1"/>
    <col min="13839" max="14080" width="8.7109375" style="432"/>
    <col min="14081" max="14081" width="2.7109375" style="432" customWidth="1"/>
    <col min="14082" max="14082" width="13.28515625" style="432" customWidth="1"/>
    <col min="14083" max="14085" width="8.7109375" style="432"/>
    <col min="14086" max="14086" width="7" style="432" customWidth="1"/>
    <col min="14087" max="14087" width="7.140625" style="432" customWidth="1"/>
    <col min="14088" max="14088" width="6.7109375" style="432" customWidth="1"/>
    <col min="14089" max="14089" width="3.28515625" style="432" customWidth="1"/>
    <col min="14090" max="14091" width="7.28515625" style="432" customWidth="1"/>
    <col min="14092" max="14092" width="8.7109375" style="432"/>
    <col min="14093" max="14093" width="13.140625" style="432" customWidth="1"/>
    <col min="14094" max="14094" width="13.5703125" style="432" customWidth="1"/>
    <col min="14095" max="14336" width="8.7109375" style="432"/>
    <col min="14337" max="14337" width="2.7109375" style="432" customWidth="1"/>
    <col min="14338" max="14338" width="13.28515625" style="432" customWidth="1"/>
    <col min="14339" max="14341" width="8.7109375" style="432"/>
    <col min="14342" max="14342" width="7" style="432" customWidth="1"/>
    <col min="14343" max="14343" width="7.140625" style="432" customWidth="1"/>
    <col min="14344" max="14344" width="6.7109375" style="432" customWidth="1"/>
    <col min="14345" max="14345" width="3.28515625" style="432" customWidth="1"/>
    <col min="14346" max="14347" width="7.28515625" style="432" customWidth="1"/>
    <col min="14348" max="14348" width="8.7109375" style="432"/>
    <col min="14349" max="14349" width="13.140625" style="432" customWidth="1"/>
    <col min="14350" max="14350" width="13.5703125" style="432" customWidth="1"/>
    <col min="14351" max="14592" width="8.7109375" style="432"/>
    <col min="14593" max="14593" width="2.7109375" style="432" customWidth="1"/>
    <col min="14594" max="14594" width="13.28515625" style="432" customWidth="1"/>
    <col min="14595" max="14597" width="8.7109375" style="432"/>
    <col min="14598" max="14598" width="7" style="432" customWidth="1"/>
    <col min="14599" max="14599" width="7.140625" style="432" customWidth="1"/>
    <col min="14600" max="14600" width="6.7109375" style="432" customWidth="1"/>
    <col min="14601" max="14601" width="3.28515625" style="432" customWidth="1"/>
    <col min="14602" max="14603" width="7.28515625" style="432" customWidth="1"/>
    <col min="14604" max="14604" width="8.7109375" style="432"/>
    <col min="14605" max="14605" width="13.140625" style="432" customWidth="1"/>
    <col min="14606" max="14606" width="13.5703125" style="432" customWidth="1"/>
    <col min="14607" max="14848" width="8.7109375" style="432"/>
    <col min="14849" max="14849" width="2.7109375" style="432" customWidth="1"/>
    <col min="14850" max="14850" width="13.28515625" style="432" customWidth="1"/>
    <col min="14851" max="14853" width="8.7109375" style="432"/>
    <col min="14854" max="14854" width="7" style="432" customWidth="1"/>
    <col min="14855" max="14855" width="7.140625" style="432" customWidth="1"/>
    <col min="14856" max="14856" width="6.7109375" style="432" customWidth="1"/>
    <col min="14857" max="14857" width="3.28515625" style="432" customWidth="1"/>
    <col min="14858" max="14859" width="7.28515625" style="432" customWidth="1"/>
    <col min="14860" max="14860" width="8.7109375" style="432"/>
    <col min="14861" max="14861" width="13.140625" style="432" customWidth="1"/>
    <col min="14862" max="14862" width="13.5703125" style="432" customWidth="1"/>
    <col min="14863" max="15104" width="8.7109375" style="432"/>
    <col min="15105" max="15105" width="2.7109375" style="432" customWidth="1"/>
    <col min="15106" max="15106" width="13.28515625" style="432" customWidth="1"/>
    <col min="15107" max="15109" width="8.7109375" style="432"/>
    <col min="15110" max="15110" width="7" style="432" customWidth="1"/>
    <col min="15111" max="15111" width="7.140625" style="432" customWidth="1"/>
    <col min="15112" max="15112" width="6.7109375" style="432" customWidth="1"/>
    <col min="15113" max="15113" width="3.28515625" style="432" customWidth="1"/>
    <col min="15114" max="15115" width="7.28515625" style="432" customWidth="1"/>
    <col min="15116" max="15116" width="8.7109375" style="432"/>
    <col min="15117" max="15117" width="13.140625" style="432" customWidth="1"/>
    <col min="15118" max="15118" width="13.5703125" style="432" customWidth="1"/>
    <col min="15119" max="15360" width="8.7109375" style="432"/>
    <col min="15361" max="15361" width="2.7109375" style="432" customWidth="1"/>
    <col min="15362" max="15362" width="13.28515625" style="432" customWidth="1"/>
    <col min="15363" max="15365" width="8.7109375" style="432"/>
    <col min="15366" max="15366" width="7" style="432" customWidth="1"/>
    <col min="15367" max="15367" width="7.140625" style="432" customWidth="1"/>
    <col min="15368" max="15368" width="6.7109375" style="432" customWidth="1"/>
    <col min="15369" max="15369" width="3.28515625" style="432" customWidth="1"/>
    <col min="15370" max="15371" width="7.28515625" style="432" customWidth="1"/>
    <col min="15372" max="15372" width="8.7109375" style="432"/>
    <col min="15373" max="15373" width="13.140625" style="432" customWidth="1"/>
    <col min="15374" max="15374" width="13.5703125" style="432" customWidth="1"/>
    <col min="15375" max="15616" width="8.7109375" style="432"/>
    <col min="15617" max="15617" width="2.7109375" style="432" customWidth="1"/>
    <col min="15618" max="15618" width="13.28515625" style="432" customWidth="1"/>
    <col min="15619" max="15621" width="8.7109375" style="432"/>
    <col min="15622" max="15622" width="7" style="432" customWidth="1"/>
    <col min="15623" max="15623" width="7.140625" style="432" customWidth="1"/>
    <col min="15624" max="15624" width="6.7109375" style="432" customWidth="1"/>
    <col min="15625" max="15625" width="3.28515625" style="432" customWidth="1"/>
    <col min="15626" max="15627" width="7.28515625" style="432" customWidth="1"/>
    <col min="15628" max="15628" width="8.7109375" style="432"/>
    <col min="15629" max="15629" width="13.140625" style="432" customWidth="1"/>
    <col min="15630" max="15630" width="13.5703125" style="432" customWidth="1"/>
    <col min="15631" max="15872" width="8.7109375" style="432"/>
    <col min="15873" max="15873" width="2.7109375" style="432" customWidth="1"/>
    <col min="15874" max="15874" width="13.28515625" style="432" customWidth="1"/>
    <col min="15875" max="15877" width="8.7109375" style="432"/>
    <col min="15878" max="15878" width="7" style="432" customWidth="1"/>
    <col min="15879" max="15879" width="7.140625" style="432" customWidth="1"/>
    <col min="15880" max="15880" width="6.7109375" style="432" customWidth="1"/>
    <col min="15881" max="15881" width="3.28515625" style="432" customWidth="1"/>
    <col min="15882" max="15883" width="7.28515625" style="432" customWidth="1"/>
    <col min="15884" max="15884" width="8.7109375" style="432"/>
    <col min="15885" max="15885" width="13.140625" style="432" customWidth="1"/>
    <col min="15886" max="15886" width="13.5703125" style="432" customWidth="1"/>
    <col min="15887" max="16128" width="8.7109375" style="432"/>
    <col min="16129" max="16129" width="2.7109375" style="432" customWidth="1"/>
    <col min="16130" max="16130" width="13.28515625" style="432" customWidth="1"/>
    <col min="16131" max="16133" width="8.7109375" style="432"/>
    <col min="16134" max="16134" width="7" style="432" customWidth="1"/>
    <col min="16135" max="16135" width="7.140625" style="432" customWidth="1"/>
    <col min="16136" max="16136" width="6.7109375" style="432" customWidth="1"/>
    <col min="16137" max="16137" width="3.28515625" style="432" customWidth="1"/>
    <col min="16138" max="16139" width="7.28515625" style="432" customWidth="1"/>
    <col min="16140" max="16140" width="8.7109375" style="432"/>
    <col min="16141" max="16141" width="13.140625" style="432" customWidth="1"/>
    <col min="16142" max="16142" width="13.5703125" style="432" customWidth="1"/>
    <col min="16143" max="16384" width="8.7109375" style="432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x14ac:dyDescent="0.25">
      <c r="A4" s="480" t="s">
        <v>1410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523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ht="15.75" thickBot="1" x14ac:dyDescent="0.3">
      <c r="A6" s="525">
        <v>3</v>
      </c>
      <c r="B6" s="94" t="s">
        <v>1411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14" ht="22.5" x14ac:dyDescent="0.25">
      <c r="A7" s="402">
        <v>1</v>
      </c>
      <c r="B7" s="123" t="s">
        <v>581</v>
      </c>
      <c r="C7" s="67" t="s">
        <v>582</v>
      </c>
      <c r="D7" s="67" t="s">
        <v>583</v>
      </c>
      <c r="E7" s="67" t="s">
        <v>584</v>
      </c>
      <c r="F7" s="68">
        <v>719</v>
      </c>
      <c r="G7" s="366">
        <v>0</v>
      </c>
      <c r="H7" s="590">
        <v>3</v>
      </c>
      <c r="I7" s="123" t="s">
        <v>51</v>
      </c>
      <c r="J7" s="123" t="s">
        <v>585</v>
      </c>
      <c r="K7" s="123" t="s">
        <v>586</v>
      </c>
      <c r="L7" s="123" t="s">
        <v>43</v>
      </c>
      <c r="M7" s="368" t="s">
        <v>587</v>
      </c>
      <c r="N7" s="368" t="s">
        <v>34</v>
      </c>
    </row>
    <row r="8" spans="1:14" ht="45" x14ac:dyDescent="0.25">
      <c r="A8" s="591">
        <v>2</v>
      </c>
      <c r="B8" s="123" t="s">
        <v>608</v>
      </c>
      <c r="C8" s="67" t="s">
        <v>609</v>
      </c>
      <c r="D8" s="67" t="s">
        <v>610</v>
      </c>
      <c r="E8" s="67" t="s">
        <v>593</v>
      </c>
      <c r="F8" s="68">
        <v>745</v>
      </c>
      <c r="G8" s="366">
        <v>0</v>
      </c>
      <c r="H8" s="590">
        <v>4</v>
      </c>
      <c r="I8" s="123" t="s">
        <v>611</v>
      </c>
      <c r="J8" s="123" t="s">
        <v>1412</v>
      </c>
      <c r="K8" s="123" t="s">
        <v>613</v>
      </c>
      <c r="L8" s="123" t="s">
        <v>176</v>
      </c>
      <c r="M8" s="70" t="s">
        <v>614</v>
      </c>
      <c r="N8" s="368">
        <v>0</v>
      </c>
    </row>
    <row r="9" spans="1:14" s="73" customFormat="1" ht="57" thickBot="1" x14ac:dyDescent="0.25">
      <c r="A9" s="592">
        <v>3</v>
      </c>
      <c r="B9" s="123" t="s">
        <v>598</v>
      </c>
      <c r="C9" s="123" t="s">
        <v>1413</v>
      </c>
      <c r="D9" s="123" t="s">
        <v>1414</v>
      </c>
      <c r="E9" s="123" t="s">
        <v>593</v>
      </c>
      <c r="F9" s="365">
        <v>745</v>
      </c>
      <c r="G9" s="366">
        <v>0</v>
      </c>
      <c r="H9" s="590">
        <v>3</v>
      </c>
      <c r="I9" s="123" t="s">
        <v>109</v>
      </c>
      <c r="J9" s="123" t="s">
        <v>1415</v>
      </c>
      <c r="K9" s="123" t="s">
        <v>603</v>
      </c>
      <c r="L9" s="123" t="s">
        <v>176</v>
      </c>
      <c r="M9" s="368">
        <v>7873786190</v>
      </c>
      <c r="N9" s="368" t="s">
        <v>34</v>
      </c>
    </row>
    <row r="10" spans="1:14" ht="15.75" thickBot="1" x14ac:dyDescent="0.3">
      <c r="H10" s="594">
        <f>SUM(H7:H9)</f>
        <v>10</v>
      </c>
    </row>
    <row r="11" spans="1:14" ht="15.75" thickBot="1" x14ac:dyDescent="0.3">
      <c r="A11" s="535">
        <v>2</v>
      </c>
      <c r="B11" s="492" t="s">
        <v>1416</v>
      </c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492"/>
      <c r="N11" s="493"/>
    </row>
    <row r="12" spans="1:14" s="73" customFormat="1" ht="33.75" x14ac:dyDescent="0.2">
      <c r="A12" s="402">
        <v>1</v>
      </c>
      <c r="B12" s="123" t="s">
        <v>214</v>
      </c>
      <c r="C12" s="123" t="s">
        <v>216</v>
      </c>
      <c r="D12" s="123" t="s">
        <v>34</v>
      </c>
      <c r="E12" s="123" t="s">
        <v>84</v>
      </c>
      <c r="F12" s="365">
        <v>911</v>
      </c>
      <c r="G12" s="366">
        <v>2</v>
      </c>
      <c r="H12" s="397">
        <v>5</v>
      </c>
      <c r="I12" s="123" t="s">
        <v>29</v>
      </c>
      <c r="J12" s="123" t="s">
        <v>217</v>
      </c>
      <c r="K12" s="123" t="s">
        <v>218</v>
      </c>
      <c r="L12" s="123" t="s">
        <v>219</v>
      </c>
      <c r="M12" s="368" t="s">
        <v>220</v>
      </c>
      <c r="N12" s="368" t="s">
        <v>34</v>
      </c>
    </row>
    <row r="13" spans="1:14" s="73" customFormat="1" ht="23.25" thickBot="1" x14ac:dyDescent="0.25">
      <c r="A13" s="402">
        <v>2</v>
      </c>
      <c r="B13" s="123" t="s">
        <v>224</v>
      </c>
      <c r="C13" s="123" t="s">
        <v>225</v>
      </c>
      <c r="D13" s="123" t="s">
        <v>34</v>
      </c>
      <c r="E13" s="123" t="s">
        <v>84</v>
      </c>
      <c r="F13" s="365">
        <v>901</v>
      </c>
      <c r="G13" s="366">
        <v>1</v>
      </c>
      <c r="H13" s="494">
        <v>5</v>
      </c>
      <c r="I13" s="123" t="s">
        <v>40</v>
      </c>
      <c r="J13" s="123" t="s">
        <v>226</v>
      </c>
      <c r="K13" s="123" t="s">
        <v>227</v>
      </c>
      <c r="L13" s="123" t="s">
        <v>43</v>
      </c>
      <c r="M13" s="368">
        <v>7879809700</v>
      </c>
      <c r="N13" s="368" t="s">
        <v>34</v>
      </c>
    </row>
    <row r="14" spans="1:14" s="73" customFormat="1" ht="13.5" thickBot="1" x14ac:dyDescent="0.25">
      <c r="A14" s="472"/>
      <c r="B14" s="378"/>
      <c r="C14" s="378"/>
      <c r="D14" s="378"/>
      <c r="E14" s="378"/>
      <c r="F14" s="379"/>
      <c r="G14" s="472"/>
      <c r="H14" s="496">
        <f>SUM(H12:H13)</f>
        <v>10</v>
      </c>
      <c r="I14" s="378"/>
      <c r="J14" s="378"/>
      <c r="K14" s="378"/>
      <c r="L14" s="378"/>
      <c r="M14" s="381"/>
      <c r="N14" s="381"/>
    </row>
    <row r="15" spans="1:14" s="73" customFormat="1" ht="13.5" thickBot="1" x14ac:dyDescent="0.25">
      <c r="A15" s="595">
        <v>1</v>
      </c>
      <c r="B15" s="596" t="s">
        <v>1417</v>
      </c>
      <c r="C15" s="596"/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7"/>
    </row>
    <row r="16" spans="1:14" s="73" customFormat="1" ht="34.5" thickBot="1" x14ac:dyDescent="0.25">
      <c r="A16" s="402">
        <v>1</v>
      </c>
      <c r="B16" s="123" t="s">
        <v>781</v>
      </c>
      <c r="C16" s="123" t="s">
        <v>1418</v>
      </c>
      <c r="D16" s="123" t="s">
        <v>783</v>
      </c>
      <c r="E16" s="123" t="s">
        <v>1419</v>
      </c>
      <c r="F16" s="365">
        <v>963</v>
      </c>
      <c r="G16" s="366">
        <v>1</v>
      </c>
      <c r="H16" s="397">
        <v>4</v>
      </c>
      <c r="I16" s="123" t="s">
        <v>51</v>
      </c>
      <c r="J16" s="123" t="s">
        <v>1420</v>
      </c>
      <c r="K16" s="123" t="s">
        <v>480</v>
      </c>
      <c r="L16" s="123" t="s">
        <v>43</v>
      </c>
      <c r="M16" s="368" t="s">
        <v>786</v>
      </c>
      <c r="N16" s="368" t="s">
        <v>34</v>
      </c>
    </row>
    <row r="17" spans="1:14" s="73" customFormat="1" ht="13.5" thickBot="1" x14ac:dyDescent="0.25">
      <c r="A17" s="472"/>
      <c r="B17" s="378"/>
      <c r="C17" s="378"/>
      <c r="D17" s="378"/>
      <c r="E17" s="378"/>
      <c r="F17" s="379"/>
      <c r="G17" s="472"/>
      <c r="H17" s="496">
        <f>SUM(H16:H16)</f>
        <v>4</v>
      </c>
      <c r="I17" s="378"/>
      <c r="J17" s="378"/>
      <c r="K17" s="378"/>
      <c r="L17" s="378"/>
      <c r="M17" s="381"/>
      <c r="N17" s="381"/>
    </row>
    <row r="18" spans="1:14" s="73" customFormat="1" ht="13.5" thickBot="1" x14ac:dyDescent="0.25">
      <c r="A18" s="546">
        <v>5</v>
      </c>
      <c r="B18" s="598" t="s">
        <v>1421</v>
      </c>
      <c r="C18" s="598"/>
      <c r="D18" s="598"/>
      <c r="E18" s="598"/>
      <c r="F18" s="598"/>
      <c r="G18" s="598"/>
      <c r="H18" s="598"/>
      <c r="I18" s="598"/>
      <c r="J18" s="598"/>
      <c r="K18" s="598"/>
      <c r="L18" s="598"/>
      <c r="M18" s="598"/>
      <c r="N18" s="599"/>
    </row>
    <row r="19" spans="1:14" s="73" customFormat="1" ht="45" x14ac:dyDescent="0.2">
      <c r="A19" s="402">
        <v>1</v>
      </c>
      <c r="B19" s="123" t="s">
        <v>1096</v>
      </c>
      <c r="C19" s="123" t="s">
        <v>1097</v>
      </c>
      <c r="D19" s="123" t="s">
        <v>34</v>
      </c>
      <c r="E19" s="123" t="s">
        <v>1083</v>
      </c>
      <c r="F19" s="365">
        <v>685</v>
      </c>
      <c r="G19" s="366">
        <v>1</v>
      </c>
      <c r="H19" s="425">
        <v>4</v>
      </c>
      <c r="I19" s="123" t="s">
        <v>29</v>
      </c>
      <c r="J19" s="123" t="s">
        <v>1098</v>
      </c>
      <c r="K19" s="123" t="s">
        <v>1099</v>
      </c>
      <c r="L19" s="123" t="s">
        <v>219</v>
      </c>
      <c r="M19" s="368">
        <v>7879422867</v>
      </c>
      <c r="N19" s="368" t="s">
        <v>34</v>
      </c>
    </row>
    <row r="20" spans="1:14" s="73" customFormat="1" ht="33.75" x14ac:dyDescent="0.2">
      <c r="A20" s="402">
        <f>+A19+1</f>
        <v>2</v>
      </c>
      <c r="B20" s="123" t="s">
        <v>1422</v>
      </c>
      <c r="C20" s="123" t="s">
        <v>1423</v>
      </c>
      <c r="D20" s="123" t="s">
        <v>1424</v>
      </c>
      <c r="E20" s="123" t="s">
        <v>1083</v>
      </c>
      <c r="F20" s="365">
        <v>685</v>
      </c>
      <c r="G20" s="366">
        <v>1</v>
      </c>
      <c r="H20" s="600">
        <v>6</v>
      </c>
      <c r="I20" s="123" t="s">
        <v>40</v>
      </c>
      <c r="J20" s="123" t="s">
        <v>1425</v>
      </c>
      <c r="K20" s="123" t="s">
        <v>315</v>
      </c>
      <c r="L20" s="123" t="s">
        <v>43</v>
      </c>
      <c r="M20" s="207" t="s">
        <v>1093</v>
      </c>
      <c r="N20" s="368"/>
    </row>
    <row r="21" spans="1:14" s="73" customFormat="1" ht="22.5" x14ac:dyDescent="0.2">
      <c r="A21" s="402">
        <f>+A20+1</f>
        <v>3</v>
      </c>
      <c r="B21" s="123" t="s">
        <v>865</v>
      </c>
      <c r="C21" s="123" t="s">
        <v>866</v>
      </c>
      <c r="D21" s="123" t="s">
        <v>832</v>
      </c>
      <c r="E21" s="123" t="s">
        <v>833</v>
      </c>
      <c r="F21" s="365">
        <v>622</v>
      </c>
      <c r="G21" s="366">
        <v>0</v>
      </c>
      <c r="H21" s="600">
        <v>3</v>
      </c>
      <c r="I21" s="123" t="s">
        <v>51</v>
      </c>
      <c r="J21" s="123" t="s">
        <v>867</v>
      </c>
      <c r="K21" s="123" t="s">
        <v>868</v>
      </c>
      <c r="L21" s="123" t="s">
        <v>43</v>
      </c>
      <c r="M21" s="368" t="s">
        <v>869</v>
      </c>
      <c r="N21" s="368"/>
    </row>
    <row r="22" spans="1:14" s="73" customFormat="1" ht="33.75" x14ac:dyDescent="0.2">
      <c r="A22" s="402">
        <f t="shared" ref="A22:A23" si="0">+A21+1</f>
        <v>4</v>
      </c>
      <c r="B22" s="123" t="s">
        <v>1073</v>
      </c>
      <c r="C22" s="123" t="s">
        <v>1426</v>
      </c>
      <c r="D22" s="123"/>
      <c r="E22" s="123" t="s">
        <v>1075</v>
      </c>
      <c r="F22" s="365">
        <v>683</v>
      </c>
      <c r="G22" s="366">
        <v>0</v>
      </c>
      <c r="H22" s="600">
        <v>4</v>
      </c>
      <c r="I22" s="123" t="s">
        <v>51</v>
      </c>
      <c r="J22" s="123" t="s">
        <v>373</v>
      </c>
      <c r="K22" s="123" t="s">
        <v>1427</v>
      </c>
      <c r="L22" s="123" t="s">
        <v>43</v>
      </c>
      <c r="M22" s="368" t="s">
        <v>1077</v>
      </c>
      <c r="N22" s="368"/>
    </row>
    <row r="23" spans="1:14" s="73" customFormat="1" ht="34.5" thickBot="1" x14ac:dyDescent="0.25">
      <c r="A23" s="402">
        <f t="shared" si="0"/>
        <v>5</v>
      </c>
      <c r="B23" s="123" t="s">
        <v>1038</v>
      </c>
      <c r="C23" s="123" t="s">
        <v>1039</v>
      </c>
      <c r="D23" s="123" t="s">
        <v>34</v>
      </c>
      <c r="E23" s="123" t="s">
        <v>1009</v>
      </c>
      <c r="F23" s="365">
        <v>677</v>
      </c>
      <c r="G23" s="366">
        <v>1</v>
      </c>
      <c r="H23" s="600">
        <v>5</v>
      </c>
      <c r="I23" s="123" t="s">
        <v>109</v>
      </c>
      <c r="J23" s="123" t="s">
        <v>174</v>
      </c>
      <c r="K23" s="123" t="s">
        <v>1040</v>
      </c>
      <c r="L23" s="123" t="s">
        <v>176</v>
      </c>
      <c r="M23" s="368">
        <v>7878231378</v>
      </c>
      <c r="N23" s="368">
        <v>9172103026</v>
      </c>
    </row>
    <row r="24" spans="1:14" ht="15.75" thickBot="1" x14ac:dyDescent="0.3">
      <c r="H24" s="500">
        <f>SUM(H19:H23)</f>
        <v>22</v>
      </c>
    </row>
    <row r="26" spans="1:14" x14ac:dyDescent="0.25">
      <c r="A26" s="601" t="s">
        <v>1428</v>
      </c>
      <c r="B26" s="601"/>
      <c r="C26" s="601"/>
      <c r="D26" s="601"/>
      <c r="E26" s="601"/>
      <c r="F26" s="601"/>
      <c r="G26" s="601"/>
      <c r="H26" s="446">
        <f>H10+H14+H24+H17</f>
        <v>46</v>
      </c>
    </row>
    <row r="27" spans="1:14" x14ac:dyDescent="0.25">
      <c r="A27" s="447" t="s">
        <v>1429</v>
      </c>
      <c r="B27" s="447"/>
      <c r="C27" s="447"/>
      <c r="D27" s="447"/>
      <c r="E27" s="447"/>
      <c r="F27" s="447"/>
      <c r="G27" s="447"/>
      <c r="H27" s="551">
        <f>A6+A11+A18+A15</f>
        <v>11</v>
      </c>
    </row>
  </sheetData>
  <mergeCells count="10">
    <mergeCell ref="B15:N15"/>
    <mergeCell ref="B18:N18"/>
    <mergeCell ref="A26:G26"/>
    <mergeCell ref="A27:G27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442DF-5DE9-43F6-AB28-7AFB226362EA}">
  <dimension ref="A1:N16"/>
  <sheetViews>
    <sheetView workbookViewId="0">
      <selection sqref="A1:C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7.7109375" customWidth="1"/>
    <col min="12" max="12" width="9.28515625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432" customFormat="1" x14ac:dyDescent="0.25">
      <c r="A1" s="340" t="s">
        <v>1305</v>
      </c>
      <c r="B1" s="341"/>
      <c r="C1" s="342"/>
    </row>
    <row r="2" spans="1:14" s="432" customFormat="1" x14ac:dyDescent="0.25">
      <c r="A2" s="345" t="s">
        <v>1306</v>
      </c>
      <c r="B2" s="346"/>
      <c r="C2" s="347"/>
    </row>
    <row r="3" spans="1:14" s="432" customFormat="1" ht="15.75" thickBot="1" x14ac:dyDescent="0.3">
      <c r="A3" s="348" t="s">
        <v>1307</v>
      </c>
      <c r="B3" s="349"/>
      <c r="C3" s="350"/>
    </row>
    <row r="4" spans="1:14" s="432" customFormat="1" x14ac:dyDescent="0.25">
      <c r="A4" s="480" t="s">
        <v>1430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523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ht="15.75" thickBot="1" x14ac:dyDescent="0.3">
      <c r="A6" s="535">
        <v>2</v>
      </c>
      <c r="B6" s="492" t="s">
        <v>1431</v>
      </c>
      <c r="C6" s="492"/>
      <c r="D6" s="492"/>
      <c r="E6" s="492"/>
      <c r="F6" s="492"/>
      <c r="G6" s="492"/>
      <c r="H6" s="384"/>
      <c r="I6" s="492"/>
      <c r="J6" s="492"/>
      <c r="K6" s="492"/>
      <c r="L6" s="492"/>
      <c r="M6" s="492"/>
      <c r="N6" s="493"/>
    </row>
    <row r="7" spans="1:14" s="73" customFormat="1" ht="34.5" thickBot="1" x14ac:dyDescent="0.25">
      <c r="A7" s="69">
        <v>1</v>
      </c>
      <c r="B7" s="123" t="s">
        <v>262</v>
      </c>
      <c r="C7" s="123" t="s">
        <v>264</v>
      </c>
      <c r="D7" s="123" t="s">
        <v>34</v>
      </c>
      <c r="E7" s="123" t="s">
        <v>84</v>
      </c>
      <c r="F7" s="365">
        <v>901</v>
      </c>
      <c r="G7" s="602">
        <v>1</v>
      </c>
      <c r="H7" s="398">
        <v>27</v>
      </c>
      <c r="I7" s="603" t="s">
        <v>40</v>
      </c>
      <c r="J7" s="123" t="s">
        <v>1432</v>
      </c>
      <c r="K7" s="123" t="s">
        <v>455</v>
      </c>
      <c r="L7" s="123" t="s">
        <v>43</v>
      </c>
      <c r="M7" s="368">
        <v>7873665074</v>
      </c>
      <c r="N7" s="369">
        <v>7877253436</v>
      </c>
    </row>
    <row r="8" spans="1:14" s="73" customFormat="1" ht="33.75" x14ac:dyDescent="0.2">
      <c r="A8" s="604">
        <v>2</v>
      </c>
      <c r="B8" s="482" t="s">
        <v>350</v>
      </c>
      <c r="C8" s="482" t="s">
        <v>352</v>
      </c>
      <c r="D8" s="482" t="s">
        <v>34</v>
      </c>
      <c r="E8" s="482" t="s">
        <v>84</v>
      </c>
      <c r="F8" s="483">
        <v>901</v>
      </c>
      <c r="G8" s="484">
        <v>0</v>
      </c>
      <c r="H8" s="605">
        <v>8</v>
      </c>
      <c r="I8" s="67" t="s">
        <v>40</v>
      </c>
      <c r="J8" s="67" t="s">
        <v>1433</v>
      </c>
      <c r="K8" s="67" t="s">
        <v>354</v>
      </c>
      <c r="L8" s="67" t="s">
        <v>355</v>
      </c>
      <c r="M8" s="70" t="s">
        <v>356</v>
      </c>
      <c r="N8" s="70" t="s">
        <v>34</v>
      </c>
    </row>
    <row r="9" spans="1:14" ht="15.75" thickBot="1" x14ac:dyDescent="0.3">
      <c r="H9" s="606">
        <f>+H7+H8</f>
        <v>35</v>
      </c>
    </row>
    <row r="10" spans="1:14" ht="15.75" thickBot="1" x14ac:dyDescent="0.3">
      <c r="A10" s="546">
        <v>2</v>
      </c>
      <c r="B10" s="179" t="s">
        <v>1434</v>
      </c>
      <c r="C10" s="179"/>
      <c r="D10" s="179"/>
      <c r="E10" s="179"/>
      <c r="F10" s="179"/>
      <c r="G10" s="179"/>
      <c r="H10" s="607"/>
      <c r="I10" s="179"/>
      <c r="J10" s="179"/>
      <c r="K10" s="179"/>
      <c r="L10" s="179"/>
      <c r="M10" s="179"/>
      <c r="N10" s="180"/>
    </row>
    <row r="11" spans="1:14" s="73" customFormat="1" ht="45" x14ac:dyDescent="0.2">
      <c r="A11" s="417">
        <v>1</v>
      </c>
      <c r="B11" s="123" t="s">
        <v>969</v>
      </c>
      <c r="C11" s="123" t="s">
        <v>970</v>
      </c>
      <c r="D11" s="123" t="s">
        <v>971</v>
      </c>
      <c r="E11" s="123" t="s">
        <v>972</v>
      </c>
      <c r="F11" s="365">
        <v>681</v>
      </c>
      <c r="G11" s="602">
        <v>2</v>
      </c>
      <c r="H11" s="426">
        <v>29</v>
      </c>
      <c r="I11" s="603" t="s">
        <v>40</v>
      </c>
      <c r="J11" s="123" t="s">
        <v>973</v>
      </c>
      <c r="K11" s="123" t="s">
        <v>96</v>
      </c>
      <c r="L11" s="123" t="s">
        <v>43</v>
      </c>
      <c r="M11" s="368">
        <v>7878332150</v>
      </c>
      <c r="N11" s="369">
        <v>7878332150</v>
      </c>
    </row>
    <row r="12" spans="1:14" s="73" customFormat="1" ht="22.5" x14ac:dyDescent="0.2">
      <c r="A12" s="402">
        <v>2</v>
      </c>
      <c r="B12" s="123" t="s">
        <v>1044</v>
      </c>
      <c r="C12" s="67" t="s">
        <v>1046</v>
      </c>
      <c r="D12" s="67"/>
      <c r="E12" s="67" t="s">
        <v>1009</v>
      </c>
      <c r="F12" s="68">
        <v>677</v>
      </c>
      <c r="G12" s="602">
        <v>1</v>
      </c>
      <c r="H12" s="426">
        <v>11</v>
      </c>
      <c r="I12" s="608" t="s">
        <v>436</v>
      </c>
      <c r="J12" s="67" t="s">
        <v>1047</v>
      </c>
      <c r="K12" s="67" t="s">
        <v>1048</v>
      </c>
      <c r="L12" s="67" t="s">
        <v>176</v>
      </c>
      <c r="M12" s="70" t="s">
        <v>1049</v>
      </c>
      <c r="N12" s="368"/>
    </row>
    <row r="13" spans="1:14" x14ac:dyDescent="0.25">
      <c r="H13" s="609">
        <f>SUM(H11:H12)</f>
        <v>40</v>
      </c>
    </row>
    <row r="15" spans="1:14" x14ac:dyDescent="0.25">
      <c r="A15" s="447" t="s">
        <v>1435</v>
      </c>
      <c r="B15" s="447"/>
      <c r="C15" s="447"/>
      <c r="D15" s="447"/>
      <c r="E15" s="447"/>
      <c r="F15" s="447"/>
      <c r="G15" s="447"/>
      <c r="H15" s="610">
        <f>H9+H13</f>
        <v>75</v>
      </c>
    </row>
    <row r="16" spans="1:14" x14ac:dyDescent="0.25">
      <c r="A16" s="447" t="s">
        <v>1436</v>
      </c>
      <c r="B16" s="447"/>
      <c r="C16" s="447"/>
      <c r="D16" s="447"/>
      <c r="E16" s="447"/>
      <c r="F16" s="447"/>
      <c r="G16" s="447"/>
      <c r="H16" s="611">
        <f>A6+A10</f>
        <v>4</v>
      </c>
    </row>
  </sheetData>
  <mergeCells count="8">
    <mergeCell ref="A15:G15"/>
    <mergeCell ref="A16:G16"/>
    <mergeCell ref="A1:C1"/>
    <mergeCell ref="A2:C2"/>
    <mergeCell ref="A3:C3"/>
    <mergeCell ref="A4:N4"/>
    <mergeCell ref="B6:N6"/>
    <mergeCell ref="B10:N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6B50-3D33-4302-992E-C2B2621F5511}">
  <dimension ref="A1:N12"/>
  <sheetViews>
    <sheetView workbookViewId="0">
      <selection sqref="A1:C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432" customFormat="1" x14ac:dyDescent="0.25">
      <c r="A1" s="340" t="s">
        <v>1305</v>
      </c>
      <c r="B1" s="341"/>
      <c r="C1" s="342"/>
    </row>
    <row r="2" spans="1:14" s="432" customFormat="1" x14ac:dyDescent="0.25">
      <c r="A2" s="345" t="s">
        <v>1306</v>
      </c>
      <c r="B2" s="346"/>
      <c r="C2" s="347"/>
    </row>
    <row r="3" spans="1:14" s="432" customFormat="1" ht="15.75" thickBot="1" x14ac:dyDescent="0.3">
      <c r="A3" s="348" t="s">
        <v>1307</v>
      </c>
      <c r="B3" s="349"/>
      <c r="C3" s="350"/>
    </row>
    <row r="4" spans="1:14" s="432" customFormat="1" x14ac:dyDescent="0.25">
      <c r="A4" s="480" t="s">
        <v>1437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523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ht="15.75" thickBot="1" x14ac:dyDescent="0.3">
      <c r="A6" s="535">
        <v>2</v>
      </c>
      <c r="B6" s="492" t="s">
        <v>1438</v>
      </c>
      <c r="C6" s="492"/>
      <c r="D6" s="492"/>
      <c r="E6" s="492"/>
      <c r="F6" s="492"/>
      <c r="G6" s="492"/>
      <c r="H6" s="384"/>
      <c r="I6" s="492"/>
      <c r="J6" s="492"/>
      <c r="K6" s="492"/>
      <c r="L6" s="492"/>
      <c r="M6" s="492"/>
      <c r="N6" s="493"/>
    </row>
    <row r="7" spans="1:14" s="73" customFormat="1" ht="33.75" x14ac:dyDescent="0.2">
      <c r="A7" s="69">
        <v>1</v>
      </c>
      <c r="B7" s="123" t="s">
        <v>476</v>
      </c>
      <c r="C7" s="123" t="s">
        <v>1439</v>
      </c>
      <c r="D7" s="123" t="s">
        <v>34</v>
      </c>
      <c r="E7" s="123" t="s">
        <v>84</v>
      </c>
      <c r="F7" s="365">
        <v>911</v>
      </c>
      <c r="G7" s="602"/>
      <c r="H7" s="398">
        <v>7</v>
      </c>
      <c r="I7" s="603" t="s">
        <v>40</v>
      </c>
      <c r="J7" s="123" t="s">
        <v>1440</v>
      </c>
      <c r="K7" s="123" t="s">
        <v>480</v>
      </c>
      <c r="L7" s="123" t="s">
        <v>43</v>
      </c>
      <c r="M7" s="368" t="s">
        <v>481</v>
      </c>
      <c r="N7" s="369"/>
    </row>
    <row r="8" spans="1:14" s="73" customFormat="1" ht="33.75" x14ac:dyDescent="0.2">
      <c r="A8" s="612">
        <v>2</v>
      </c>
      <c r="B8" s="613" t="s">
        <v>485</v>
      </c>
      <c r="C8" s="613" t="s">
        <v>486</v>
      </c>
      <c r="D8" s="123" t="s">
        <v>34</v>
      </c>
      <c r="E8" s="123" t="s">
        <v>84</v>
      </c>
      <c r="F8" s="365">
        <v>911</v>
      </c>
      <c r="G8" s="614">
        <v>1</v>
      </c>
      <c r="H8" s="398">
        <v>11</v>
      </c>
      <c r="I8" s="123" t="s">
        <v>51</v>
      </c>
      <c r="J8" s="123" t="s">
        <v>1441</v>
      </c>
      <c r="K8" s="123" t="s">
        <v>488</v>
      </c>
      <c r="L8" s="123" t="s">
        <v>43</v>
      </c>
      <c r="M8" s="368" t="s">
        <v>1442</v>
      </c>
      <c r="N8" s="368"/>
    </row>
    <row r="9" spans="1:14" x14ac:dyDescent="0.25">
      <c r="H9" s="615">
        <f>+H7+H8</f>
        <v>18</v>
      </c>
    </row>
    <row r="11" spans="1:14" x14ac:dyDescent="0.25">
      <c r="A11" s="447" t="s">
        <v>1435</v>
      </c>
      <c r="B11" s="447"/>
      <c r="C11" s="447"/>
      <c r="D11" s="447"/>
      <c r="E11" s="447"/>
      <c r="F11" s="447"/>
      <c r="G11" s="447"/>
      <c r="H11" s="610">
        <f>+H9</f>
        <v>18</v>
      </c>
    </row>
    <row r="12" spans="1:14" x14ac:dyDescent="0.25">
      <c r="A12" s="447" t="s">
        <v>1436</v>
      </c>
      <c r="B12" s="447"/>
      <c r="C12" s="447"/>
      <c r="D12" s="447"/>
      <c r="E12" s="447"/>
      <c r="F12" s="447"/>
      <c r="G12" s="447"/>
      <c r="H12" s="610">
        <f>+A6</f>
        <v>2</v>
      </c>
    </row>
  </sheetData>
  <mergeCells count="7">
    <mergeCell ref="A12:G12"/>
    <mergeCell ref="A1:C1"/>
    <mergeCell ref="A2:C2"/>
    <mergeCell ref="A3:C3"/>
    <mergeCell ref="A4:N4"/>
    <mergeCell ref="B6:N6"/>
    <mergeCell ref="A11:G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D8B81-7835-499C-A324-EFB76A3AA0A2}">
  <dimension ref="A1:N11"/>
  <sheetViews>
    <sheetView workbookViewId="0">
      <selection sqref="A1:C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432" customFormat="1" x14ac:dyDescent="0.25">
      <c r="A1" s="340" t="s">
        <v>1305</v>
      </c>
      <c r="B1" s="341"/>
      <c r="C1" s="342"/>
    </row>
    <row r="2" spans="1:14" s="432" customFormat="1" x14ac:dyDescent="0.25">
      <c r="A2" s="345" t="s">
        <v>1306</v>
      </c>
      <c r="B2" s="346"/>
      <c r="C2" s="347"/>
    </row>
    <row r="3" spans="1:14" s="432" customFormat="1" ht="15.75" thickBot="1" x14ac:dyDescent="0.3">
      <c r="A3" s="348" t="s">
        <v>1307</v>
      </c>
      <c r="B3" s="349"/>
      <c r="C3" s="350"/>
    </row>
    <row r="4" spans="1:14" s="432" customFormat="1" x14ac:dyDescent="0.25">
      <c r="A4" s="480" t="s">
        <v>857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523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ht="15.75" thickBot="1" x14ac:dyDescent="0.3">
      <c r="A6" s="546">
        <v>1</v>
      </c>
      <c r="B6" s="179" t="s">
        <v>1443</v>
      </c>
      <c r="C6" s="179"/>
      <c r="D6" s="179"/>
      <c r="E6" s="179"/>
      <c r="F6" s="179"/>
      <c r="G6" s="179"/>
      <c r="H6" s="616"/>
      <c r="I6" s="179"/>
      <c r="J6" s="179"/>
      <c r="K6" s="179"/>
      <c r="L6" s="179"/>
      <c r="M6" s="179"/>
      <c r="N6" s="180"/>
    </row>
    <row r="7" spans="1:14" s="73" customFormat="1" ht="45" x14ac:dyDescent="0.2">
      <c r="A7" s="69">
        <v>1</v>
      </c>
      <c r="B7" s="123" t="s">
        <v>856</v>
      </c>
      <c r="C7" s="123" t="s">
        <v>1444</v>
      </c>
      <c r="D7" s="123" t="s">
        <v>1445</v>
      </c>
      <c r="E7" s="123" t="s">
        <v>833</v>
      </c>
      <c r="F7" s="365">
        <v>623</v>
      </c>
      <c r="G7" s="602">
        <v>0</v>
      </c>
      <c r="H7" s="398">
        <v>5</v>
      </c>
      <c r="I7" s="603" t="s">
        <v>40</v>
      </c>
      <c r="J7" s="123" t="s">
        <v>1446</v>
      </c>
      <c r="K7" s="123" t="s">
        <v>861</v>
      </c>
      <c r="L7" s="123" t="s">
        <v>43</v>
      </c>
      <c r="M7" s="368" t="s">
        <v>862</v>
      </c>
      <c r="N7" s="369"/>
    </row>
    <row r="8" spans="1:14" x14ac:dyDescent="0.25">
      <c r="H8" s="606">
        <f>H7</f>
        <v>5</v>
      </c>
    </row>
    <row r="10" spans="1:14" x14ac:dyDescent="0.25">
      <c r="A10" s="447" t="s">
        <v>1435</v>
      </c>
      <c r="B10" s="447"/>
      <c r="C10" s="447"/>
      <c r="D10" s="447"/>
      <c r="E10" s="447"/>
      <c r="F10" s="447"/>
      <c r="G10" s="447"/>
      <c r="H10" s="610">
        <f>+H8</f>
        <v>5</v>
      </c>
    </row>
    <row r="11" spans="1:14" x14ac:dyDescent="0.25">
      <c r="A11" s="447" t="s">
        <v>1436</v>
      </c>
      <c r="B11" s="447"/>
      <c r="C11" s="447"/>
      <c r="D11" s="447"/>
      <c r="E11" s="447"/>
      <c r="F11" s="447"/>
      <c r="G11" s="447"/>
      <c r="H11" s="610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CFD0-7002-466E-BF31-57928D6A033A}">
  <dimension ref="A5:U15"/>
  <sheetViews>
    <sheetView tabSelected="1" workbookViewId="0"/>
  </sheetViews>
  <sheetFormatPr defaultRowHeight="15" x14ac:dyDescent="0.25"/>
  <cols>
    <col min="1" max="1" width="5.28515625" style="560" customWidth="1"/>
    <col min="2" max="2" width="13.7109375" customWidth="1"/>
    <col min="3" max="3" width="17" customWidth="1"/>
    <col min="4" max="4" width="20.7109375" customWidth="1"/>
    <col min="5" max="5" width="17" customWidth="1"/>
    <col min="6" max="6" width="16.28515625" customWidth="1"/>
    <col min="7" max="7" width="20" customWidth="1"/>
    <col min="8" max="8" width="17.7109375" customWidth="1"/>
    <col min="9" max="9" width="20.42578125" customWidth="1"/>
    <col min="10" max="10" width="13.28515625" customWidth="1"/>
    <col min="11" max="11" width="15.7109375" customWidth="1"/>
    <col min="12" max="12" width="16.42578125" customWidth="1"/>
    <col min="13" max="13" width="13.85546875" customWidth="1"/>
    <col min="14" max="14" width="11.7109375" customWidth="1"/>
    <col min="15" max="15" width="12.85546875" customWidth="1"/>
    <col min="16" max="16" width="12" customWidth="1"/>
    <col min="17" max="17" width="13.5703125" customWidth="1"/>
    <col min="18" max="18" width="12.7109375" customWidth="1"/>
    <col min="19" max="19" width="33.140625" customWidth="1"/>
    <col min="20" max="20" width="11.28515625" customWidth="1"/>
    <col min="21" max="21" width="2.85546875" customWidth="1"/>
  </cols>
  <sheetData>
    <row r="5" spans="1:2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</row>
    <row r="6" spans="1:21" ht="18.75" x14ac:dyDescent="0.25">
      <c r="A6" s="617" t="s">
        <v>1453</v>
      </c>
      <c r="B6" s="618"/>
      <c r="C6" s="618"/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9"/>
      <c r="U6" s="2"/>
    </row>
    <row r="7" spans="1:21" ht="34.5" thickBot="1" x14ac:dyDescent="0.3">
      <c r="A7" s="7" t="s">
        <v>0</v>
      </c>
      <c r="B7" s="8" t="s">
        <v>1</v>
      </c>
      <c r="C7" s="8" t="s">
        <v>2</v>
      </c>
      <c r="D7" s="8" t="s">
        <v>1447</v>
      </c>
      <c r="E7" s="8" t="s">
        <v>1448</v>
      </c>
      <c r="F7" s="8" t="s">
        <v>3</v>
      </c>
      <c r="G7" s="8" t="s">
        <v>4</v>
      </c>
      <c r="H7" s="8" t="s">
        <v>5</v>
      </c>
      <c r="I7" s="8" t="s">
        <v>6</v>
      </c>
      <c r="J7" s="8" t="s">
        <v>7</v>
      </c>
      <c r="K7" s="8" t="s">
        <v>8</v>
      </c>
      <c r="L7" s="8" t="s">
        <v>1449</v>
      </c>
      <c r="M7" s="8" t="s">
        <v>10</v>
      </c>
      <c r="N7" s="8" t="s">
        <v>11</v>
      </c>
      <c r="O7" s="8" t="s">
        <v>12</v>
      </c>
      <c r="P7" s="8" t="s">
        <v>13</v>
      </c>
      <c r="Q7" s="8" t="s">
        <v>14</v>
      </c>
      <c r="R7" s="8" t="s">
        <v>15</v>
      </c>
      <c r="S7" s="8" t="s">
        <v>17</v>
      </c>
      <c r="T7" s="9" t="s">
        <v>18</v>
      </c>
      <c r="U7" s="10"/>
    </row>
    <row r="8" spans="1:21" ht="15.75" thickBot="1" x14ac:dyDescent="0.3">
      <c r="A8" s="620"/>
      <c r="B8" s="15" t="s">
        <v>1450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6"/>
      <c r="U8" s="2"/>
    </row>
    <row r="9" spans="1:21" x14ac:dyDescent="0.25">
      <c r="A9" s="621"/>
      <c r="B9" s="52"/>
      <c r="C9" s="622"/>
      <c r="D9" s="623"/>
      <c r="E9" s="622"/>
      <c r="F9" s="52"/>
      <c r="G9" s="52"/>
      <c r="H9" s="52"/>
      <c r="I9" s="53"/>
      <c r="J9" s="624"/>
      <c r="K9" s="103"/>
      <c r="L9" s="54"/>
      <c r="M9" s="625"/>
      <c r="N9" s="625"/>
      <c r="O9" s="625"/>
      <c r="P9" s="625"/>
      <c r="Q9" s="55"/>
      <c r="R9" s="55"/>
      <c r="S9" s="71" t="s">
        <v>1451</v>
      </c>
      <c r="T9" s="626">
        <v>8</v>
      </c>
    </row>
    <row r="10" spans="1:21" x14ac:dyDescent="0.25">
      <c r="B10" s="627"/>
      <c r="C10" s="627"/>
      <c r="D10" s="627"/>
      <c r="E10" s="627"/>
      <c r="F10" s="627"/>
      <c r="G10" s="628"/>
      <c r="H10" s="627"/>
      <c r="I10" s="629"/>
      <c r="J10" s="630" t="s">
        <v>1452</v>
      </c>
      <c r="K10" s="631">
        <f>+K9</f>
        <v>0</v>
      </c>
      <c r="L10" s="628"/>
      <c r="M10" s="632"/>
      <c r="N10" s="632"/>
      <c r="O10" s="632"/>
      <c r="P10" s="632"/>
      <c r="S10" s="633"/>
      <c r="T10" s="634"/>
    </row>
    <row r="12" spans="1:21" x14ac:dyDescent="0.25">
      <c r="B12" s="447" t="s">
        <v>1347</v>
      </c>
      <c r="C12" s="447"/>
      <c r="D12" s="447"/>
      <c r="E12" s="447"/>
      <c r="F12" s="447"/>
      <c r="G12" s="447"/>
      <c r="H12" s="447"/>
      <c r="I12" s="447"/>
      <c r="J12" s="447"/>
      <c r="K12" s="448">
        <f>+K10</f>
        <v>0</v>
      </c>
    </row>
    <row r="13" spans="1:21" x14ac:dyDescent="0.25">
      <c r="B13" s="447" t="s">
        <v>1348</v>
      </c>
      <c r="C13" s="447"/>
      <c r="D13" s="447"/>
      <c r="E13" s="447"/>
      <c r="F13" s="447"/>
      <c r="G13" s="447"/>
      <c r="H13" s="447"/>
      <c r="I13" s="447"/>
      <c r="J13" s="447"/>
      <c r="K13" s="449">
        <f>+A8</f>
        <v>0</v>
      </c>
    </row>
    <row r="15" spans="1:21" x14ac:dyDescent="0.25">
      <c r="C15" s="635"/>
    </row>
  </sheetData>
  <mergeCells count="5">
    <mergeCell ref="A5:T5"/>
    <mergeCell ref="A6:T6"/>
    <mergeCell ref="B8:T8"/>
    <mergeCell ref="B12:J12"/>
    <mergeCell ref="B13:J13"/>
  </mergeCells>
  <hyperlinks>
    <hyperlink ref="S9" r:id="rId1" xr:uid="{17532BD5-2D13-4B23-93FA-E42821D2C407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9EB3B-E7C3-46DA-BF0A-4F4342AC0CB7}">
  <dimension ref="A1:C23"/>
  <sheetViews>
    <sheetView workbookViewId="0"/>
  </sheetViews>
  <sheetFormatPr defaultRowHeight="15" x14ac:dyDescent="0.25"/>
  <cols>
    <col min="1" max="1" width="31.7109375" customWidth="1"/>
    <col min="2" max="2" width="24.140625" customWidth="1"/>
    <col min="3" max="3" width="18.7109375" customWidth="1"/>
  </cols>
  <sheetData>
    <row r="1" spans="1:3" ht="15.75" x14ac:dyDescent="0.25">
      <c r="A1" s="302" t="s">
        <v>1208</v>
      </c>
    </row>
    <row r="2" spans="1:3" ht="29.25" x14ac:dyDescent="0.25">
      <c r="A2" s="303" t="s">
        <v>1209</v>
      </c>
      <c r="B2" s="304" t="s">
        <v>1210</v>
      </c>
      <c r="C2" s="305" t="s">
        <v>1211</v>
      </c>
    </row>
    <row r="3" spans="1:3" ht="24" customHeight="1" x14ac:dyDescent="0.25">
      <c r="A3" s="306" t="s">
        <v>1212</v>
      </c>
      <c r="B3" s="305" t="s">
        <v>1213</v>
      </c>
      <c r="C3" s="305" t="s">
        <v>1214</v>
      </c>
    </row>
    <row r="4" spans="1:3" ht="28.5" x14ac:dyDescent="0.25">
      <c r="A4" s="306" t="s">
        <v>1215</v>
      </c>
      <c r="B4" s="304" t="s">
        <v>1216</v>
      </c>
      <c r="C4" s="305" t="s">
        <v>1217</v>
      </c>
    </row>
    <row r="5" spans="1:3" ht="28.5" x14ac:dyDescent="0.25">
      <c r="A5" s="306" t="s">
        <v>1218</v>
      </c>
      <c r="B5" s="304" t="s">
        <v>1219</v>
      </c>
      <c r="C5" s="305" t="s">
        <v>1220</v>
      </c>
    </row>
    <row r="6" spans="1:3" ht="28.5" x14ac:dyDescent="0.25">
      <c r="A6" s="306" t="s">
        <v>442</v>
      </c>
      <c r="B6" s="304" t="s">
        <v>1221</v>
      </c>
      <c r="C6" s="305" t="s">
        <v>1222</v>
      </c>
    </row>
    <row r="7" spans="1:3" ht="29.25" x14ac:dyDescent="0.25">
      <c r="A7" s="303" t="s">
        <v>123</v>
      </c>
      <c r="B7" s="304" t="s">
        <v>1223</v>
      </c>
      <c r="C7" s="305" t="s">
        <v>1224</v>
      </c>
    </row>
    <row r="8" spans="1:3" ht="28.5" x14ac:dyDescent="0.25">
      <c r="A8" s="306" t="s">
        <v>146</v>
      </c>
      <c r="B8" s="304" t="s">
        <v>1225</v>
      </c>
      <c r="C8" s="305" t="s">
        <v>1226</v>
      </c>
    </row>
    <row r="9" spans="1:3" ht="28.5" x14ac:dyDescent="0.25">
      <c r="A9" s="306" t="s">
        <v>338</v>
      </c>
      <c r="B9" s="304" t="s">
        <v>1227</v>
      </c>
      <c r="C9" s="305" t="s">
        <v>1228</v>
      </c>
    </row>
    <row r="10" spans="1:3" ht="57" x14ac:dyDescent="0.25">
      <c r="A10" s="306" t="s">
        <v>360</v>
      </c>
      <c r="B10" s="304" t="s">
        <v>1229</v>
      </c>
      <c r="C10" s="305" t="s">
        <v>1230</v>
      </c>
    </row>
    <row r="11" spans="1:3" ht="29.25" x14ac:dyDescent="0.25">
      <c r="A11" s="303" t="s">
        <v>1231</v>
      </c>
      <c r="B11" s="303" t="s">
        <v>1232</v>
      </c>
      <c r="C11" s="305" t="s">
        <v>1233</v>
      </c>
    </row>
    <row r="12" spans="1:3" ht="28.5" x14ac:dyDescent="0.25">
      <c r="A12" s="306" t="s">
        <v>1234</v>
      </c>
      <c r="B12" s="304" t="s">
        <v>1235</v>
      </c>
      <c r="C12" s="305" t="s">
        <v>1236</v>
      </c>
    </row>
    <row r="13" spans="1:3" ht="28.5" x14ac:dyDescent="0.25">
      <c r="A13" s="306" t="s">
        <v>1237</v>
      </c>
      <c r="B13" s="304" t="s">
        <v>1238</v>
      </c>
      <c r="C13" s="305" t="s">
        <v>1239</v>
      </c>
    </row>
    <row r="14" spans="1:3" ht="24" customHeight="1" x14ac:dyDescent="0.25">
      <c r="A14" s="306" t="s">
        <v>1240</v>
      </c>
      <c r="B14" s="305" t="s">
        <v>1241</v>
      </c>
      <c r="C14" s="305" t="s">
        <v>1242</v>
      </c>
    </row>
    <row r="15" spans="1:3" ht="27.75" customHeight="1" x14ac:dyDescent="0.25">
      <c r="A15" s="306" t="s">
        <v>1243</v>
      </c>
      <c r="B15" s="305" t="s">
        <v>1244</v>
      </c>
      <c r="C15" s="305" t="s">
        <v>1245</v>
      </c>
    </row>
    <row r="16" spans="1:3" ht="27.75" customHeight="1" x14ac:dyDescent="0.25">
      <c r="A16" s="306" t="s">
        <v>1246</v>
      </c>
      <c r="B16" s="305" t="s">
        <v>1247</v>
      </c>
      <c r="C16" s="305" t="s">
        <v>1248</v>
      </c>
    </row>
    <row r="17" spans="1:3" ht="24.75" customHeight="1" x14ac:dyDescent="0.25">
      <c r="A17" s="306" t="s">
        <v>1249</v>
      </c>
      <c r="B17" s="305" t="s">
        <v>1250</v>
      </c>
      <c r="C17" s="305" t="s">
        <v>1251</v>
      </c>
    </row>
    <row r="18" spans="1:3" ht="29.25" x14ac:dyDescent="0.25">
      <c r="A18" s="303" t="s">
        <v>1252</v>
      </c>
      <c r="B18" s="305" t="s">
        <v>1253</v>
      </c>
      <c r="C18" s="305" t="s">
        <v>1254</v>
      </c>
    </row>
    <row r="19" spans="1:3" ht="24" customHeight="1" x14ac:dyDescent="0.25">
      <c r="A19" s="306" t="s">
        <v>1030</v>
      </c>
      <c r="B19" s="305" t="s">
        <v>1255</v>
      </c>
      <c r="C19" s="305" t="s">
        <v>1256</v>
      </c>
    </row>
    <row r="20" spans="1:3" ht="29.25" x14ac:dyDescent="0.25">
      <c r="A20" s="303" t="s">
        <v>590</v>
      </c>
      <c r="B20" s="304" t="s">
        <v>1257</v>
      </c>
      <c r="C20" s="305" t="s">
        <v>1258</v>
      </c>
    </row>
    <row r="21" spans="1:3" ht="29.25" x14ac:dyDescent="0.25">
      <c r="A21" s="303" t="s">
        <v>1259</v>
      </c>
      <c r="B21" s="305" t="s">
        <v>1260</v>
      </c>
      <c r="C21" s="305" t="s">
        <v>1261</v>
      </c>
    </row>
    <row r="22" spans="1:3" ht="28.5" x14ac:dyDescent="0.25">
      <c r="A22" s="306" t="s">
        <v>1262</v>
      </c>
      <c r="B22" s="304" t="s">
        <v>1263</v>
      </c>
      <c r="C22" s="305" t="s">
        <v>1264</v>
      </c>
    </row>
    <row r="23" spans="1:3" ht="26.2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458FC-A0D3-49C0-9ABA-109CF76F696E}">
  <dimension ref="A1:W31"/>
  <sheetViews>
    <sheetView workbookViewId="0">
      <selection sqref="A1:R1"/>
    </sheetView>
  </sheetViews>
  <sheetFormatPr defaultColWidth="18.28515625" defaultRowHeight="11.25" x14ac:dyDescent="0.2"/>
  <cols>
    <col min="1" max="1" width="7.140625" style="90" customWidth="1"/>
    <col min="2" max="2" width="17.85546875" style="2" customWidth="1"/>
    <col min="3" max="3" width="10.140625" style="2" customWidth="1"/>
    <col min="4" max="4" width="12.85546875" style="2" customWidth="1"/>
    <col min="5" max="5" width="11.28515625" style="2" customWidth="1"/>
    <col min="6" max="6" width="11" style="2" customWidth="1"/>
    <col min="7" max="7" width="8.42578125" style="2" customWidth="1"/>
    <col min="8" max="8" width="10.5703125" style="91" customWidth="1"/>
    <col min="9" max="9" width="7.140625" style="91" customWidth="1"/>
    <col min="10" max="10" width="11" style="91" customWidth="1"/>
    <col min="11" max="11" width="7.42578125" style="2" customWidth="1"/>
    <col min="12" max="12" width="10.140625" style="2" customWidth="1"/>
    <col min="13" max="13" width="10.85546875" style="2" customWidth="1"/>
    <col min="14" max="14" width="11.7109375" style="2" customWidth="1"/>
    <col min="15" max="15" width="12.140625" style="2" customWidth="1"/>
    <col min="16" max="16" width="14.42578125" style="2" customWidth="1"/>
    <col min="17" max="17" width="44" style="2" customWidth="1"/>
    <col min="18" max="18" width="12.28515625" style="2" customWidth="1"/>
    <col min="19" max="19" width="3.7109375" style="2" customWidth="1"/>
    <col min="20" max="20" width="11.7109375" style="2" customWidth="1"/>
    <col min="21" max="21" width="9.140625" style="2" customWidth="1"/>
    <col min="22" max="22" width="10" style="2" customWidth="1"/>
    <col min="23" max="23" width="8.5703125" style="2" customWidth="1"/>
    <col min="24" max="256" width="18.28515625" style="2"/>
    <col min="257" max="257" width="5.28515625" style="2" customWidth="1"/>
    <col min="258" max="258" width="16.7109375" style="2" customWidth="1"/>
    <col min="259" max="259" width="8.42578125" style="2" customWidth="1"/>
    <col min="260" max="260" width="12.85546875" style="2" customWidth="1"/>
    <col min="261" max="261" width="11.28515625" style="2" customWidth="1"/>
    <col min="262" max="262" width="11" style="2" customWidth="1"/>
    <col min="263" max="263" width="8.42578125" style="2" customWidth="1"/>
    <col min="264" max="264" width="8.85546875" style="2" customWidth="1"/>
    <col min="265" max="265" width="7.140625" style="2" customWidth="1"/>
    <col min="266" max="266" width="5.7109375" style="2" customWidth="1"/>
    <col min="267" max="267" width="4" style="2" customWidth="1"/>
    <col min="268" max="268" width="7.7109375" style="2" customWidth="1"/>
    <col min="269" max="269" width="8.140625" style="2" customWidth="1"/>
    <col min="270" max="270" width="10.42578125" style="2" customWidth="1"/>
    <col min="271" max="271" width="12.140625" style="2" customWidth="1"/>
    <col min="272" max="272" width="14.42578125" style="2" customWidth="1"/>
    <col min="273" max="273" width="28.5703125" style="2" customWidth="1"/>
    <col min="274" max="274" width="12.28515625" style="2" customWidth="1"/>
    <col min="275" max="275" width="3.7109375" style="2" customWidth="1"/>
    <col min="276" max="276" width="11.7109375" style="2" customWidth="1"/>
    <col min="277" max="277" width="9.140625" style="2" customWidth="1"/>
    <col min="278" max="278" width="8.85546875" style="2" customWidth="1"/>
    <col min="279" max="279" width="8.5703125" style="2" customWidth="1"/>
    <col min="280" max="512" width="18.28515625" style="2"/>
    <col min="513" max="513" width="5.28515625" style="2" customWidth="1"/>
    <col min="514" max="514" width="16.7109375" style="2" customWidth="1"/>
    <col min="515" max="515" width="8.42578125" style="2" customWidth="1"/>
    <col min="516" max="516" width="12.85546875" style="2" customWidth="1"/>
    <col min="517" max="517" width="11.28515625" style="2" customWidth="1"/>
    <col min="518" max="518" width="11" style="2" customWidth="1"/>
    <col min="519" max="519" width="8.42578125" style="2" customWidth="1"/>
    <col min="520" max="520" width="8.85546875" style="2" customWidth="1"/>
    <col min="521" max="521" width="7.140625" style="2" customWidth="1"/>
    <col min="522" max="522" width="5.7109375" style="2" customWidth="1"/>
    <col min="523" max="523" width="4" style="2" customWidth="1"/>
    <col min="524" max="524" width="7.7109375" style="2" customWidth="1"/>
    <col min="525" max="525" width="8.140625" style="2" customWidth="1"/>
    <col min="526" max="526" width="10.42578125" style="2" customWidth="1"/>
    <col min="527" max="527" width="12.140625" style="2" customWidth="1"/>
    <col min="528" max="528" width="14.42578125" style="2" customWidth="1"/>
    <col min="529" max="529" width="28.5703125" style="2" customWidth="1"/>
    <col min="530" max="530" width="12.28515625" style="2" customWidth="1"/>
    <col min="531" max="531" width="3.7109375" style="2" customWidth="1"/>
    <col min="532" max="532" width="11.7109375" style="2" customWidth="1"/>
    <col min="533" max="533" width="9.140625" style="2" customWidth="1"/>
    <col min="534" max="534" width="8.85546875" style="2" customWidth="1"/>
    <col min="535" max="535" width="8.5703125" style="2" customWidth="1"/>
    <col min="536" max="768" width="18.28515625" style="2"/>
    <col min="769" max="769" width="5.28515625" style="2" customWidth="1"/>
    <col min="770" max="770" width="16.7109375" style="2" customWidth="1"/>
    <col min="771" max="771" width="8.42578125" style="2" customWidth="1"/>
    <col min="772" max="772" width="12.85546875" style="2" customWidth="1"/>
    <col min="773" max="773" width="11.28515625" style="2" customWidth="1"/>
    <col min="774" max="774" width="11" style="2" customWidth="1"/>
    <col min="775" max="775" width="8.42578125" style="2" customWidth="1"/>
    <col min="776" max="776" width="8.85546875" style="2" customWidth="1"/>
    <col min="777" max="777" width="7.140625" style="2" customWidth="1"/>
    <col min="778" max="778" width="5.7109375" style="2" customWidth="1"/>
    <col min="779" max="779" width="4" style="2" customWidth="1"/>
    <col min="780" max="780" width="7.7109375" style="2" customWidth="1"/>
    <col min="781" max="781" width="8.140625" style="2" customWidth="1"/>
    <col min="782" max="782" width="10.42578125" style="2" customWidth="1"/>
    <col min="783" max="783" width="12.140625" style="2" customWidth="1"/>
    <col min="784" max="784" width="14.42578125" style="2" customWidth="1"/>
    <col min="785" max="785" width="28.5703125" style="2" customWidth="1"/>
    <col min="786" max="786" width="12.28515625" style="2" customWidth="1"/>
    <col min="787" max="787" width="3.7109375" style="2" customWidth="1"/>
    <col min="788" max="788" width="11.7109375" style="2" customWidth="1"/>
    <col min="789" max="789" width="9.140625" style="2" customWidth="1"/>
    <col min="790" max="790" width="8.85546875" style="2" customWidth="1"/>
    <col min="791" max="791" width="8.5703125" style="2" customWidth="1"/>
    <col min="792" max="1024" width="18.28515625" style="2"/>
    <col min="1025" max="1025" width="5.28515625" style="2" customWidth="1"/>
    <col min="1026" max="1026" width="16.7109375" style="2" customWidth="1"/>
    <col min="1027" max="1027" width="8.42578125" style="2" customWidth="1"/>
    <col min="1028" max="1028" width="12.85546875" style="2" customWidth="1"/>
    <col min="1029" max="1029" width="11.28515625" style="2" customWidth="1"/>
    <col min="1030" max="1030" width="11" style="2" customWidth="1"/>
    <col min="1031" max="1031" width="8.42578125" style="2" customWidth="1"/>
    <col min="1032" max="1032" width="8.85546875" style="2" customWidth="1"/>
    <col min="1033" max="1033" width="7.140625" style="2" customWidth="1"/>
    <col min="1034" max="1034" width="5.7109375" style="2" customWidth="1"/>
    <col min="1035" max="1035" width="4" style="2" customWidth="1"/>
    <col min="1036" max="1036" width="7.7109375" style="2" customWidth="1"/>
    <col min="1037" max="1037" width="8.140625" style="2" customWidth="1"/>
    <col min="1038" max="1038" width="10.42578125" style="2" customWidth="1"/>
    <col min="1039" max="1039" width="12.140625" style="2" customWidth="1"/>
    <col min="1040" max="1040" width="14.42578125" style="2" customWidth="1"/>
    <col min="1041" max="1041" width="28.5703125" style="2" customWidth="1"/>
    <col min="1042" max="1042" width="12.28515625" style="2" customWidth="1"/>
    <col min="1043" max="1043" width="3.7109375" style="2" customWidth="1"/>
    <col min="1044" max="1044" width="11.7109375" style="2" customWidth="1"/>
    <col min="1045" max="1045" width="9.140625" style="2" customWidth="1"/>
    <col min="1046" max="1046" width="8.85546875" style="2" customWidth="1"/>
    <col min="1047" max="1047" width="8.5703125" style="2" customWidth="1"/>
    <col min="1048" max="1280" width="18.28515625" style="2"/>
    <col min="1281" max="1281" width="5.28515625" style="2" customWidth="1"/>
    <col min="1282" max="1282" width="16.7109375" style="2" customWidth="1"/>
    <col min="1283" max="1283" width="8.42578125" style="2" customWidth="1"/>
    <col min="1284" max="1284" width="12.85546875" style="2" customWidth="1"/>
    <col min="1285" max="1285" width="11.28515625" style="2" customWidth="1"/>
    <col min="1286" max="1286" width="11" style="2" customWidth="1"/>
    <col min="1287" max="1287" width="8.42578125" style="2" customWidth="1"/>
    <col min="1288" max="1288" width="8.85546875" style="2" customWidth="1"/>
    <col min="1289" max="1289" width="7.140625" style="2" customWidth="1"/>
    <col min="1290" max="1290" width="5.7109375" style="2" customWidth="1"/>
    <col min="1291" max="1291" width="4" style="2" customWidth="1"/>
    <col min="1292" max="1292" width="7.7109375" style="2" customWidth="1"/>
    <col min="1293" max="1293" width="8.140625" style="2" customWidth="1"/>
    <col min="1294" max="1294" width="10.42578125" style="2" customWidth="1"/>
    <col min="1295" max="1295" width="12.140625" style="2" customWidth="1"/>
    <col min="1296" max="1296" width="14.42578125" style="2" customWidth="1"/>
    <col min="1297" max="1297" width="28.5703125" style="2" customWidth="1"/>
    <col min="1298" max="1298" width="12.28515625" style="2" customWidth="1"/>
    <col min="1299" max="1299" width="3.7109375" style="2" customWidth="1"/>
    <col min="1300" max="1300" width="11.7109375" style="2" customWidth="1"/>
    <col min="1301" max="1301" width="9.140625" style="2" customWidth="1"/>
    <col min="1302" max="1302" width="8.85546875" style="2" customWidth="1"/>
    <col min="1303" max="1303" width="8.5703125" style="2" customWidth="1"/>
    <col min="1304" max="1536" width="18.28515625" style="2"/>
    <col min="1537" max="1537" width="5.28515625" style="2" customWidth="1"/>
    <col min="1538" max="1538" width="16.7109375" style="2" customWidth="1"/>
    <col min="1539" max="1539" width="8.42578125" style="2" customWidth="1"/>
    <col min="1540" max="1540" width="12.85546875" style="2" customWidth="1"/>
    <col min="1541" max="1541" width="11.28515625" style="2" customWidth="1"/>
    <col min="1542" max="1542" width="11" style="2" customWidth="1"/>
    <col min="1543" max="1543" width="8.42578125" style="2" customWidth="1"/>
    <col min="1544" max="1544" width="8.85546875" style="2" customWidth="1"/>
    <col min="1545" max="1545" width="7.140625" style="2" customWidth="1"/>
    <col min="1546" max="1546" width="5.7109375" style="2" customWidth="1"/>
    <col min="1547" max="1547" width="4" style="2" customWidth="1"/>
    <col min="1548" max="1548" width="7.7109375" style="2" customWidth="1"/>
    <col min="1549" max="1549" width="8.140625" style="2" customWidth="1"/>
    <col min="1550" max="1550" width="10.42578125" style="2" customWidth="1"/>
    <col min="1551" max="1551" width="12.140625" style="2" customWidth="1"/>
    <col min="1552" max="1552" width="14.42578125" style="2" customWidth="1"/>
    <col min="1553" max="1553" width="28.5703125" style="2" customWidth="1"/>
    <col min="1554" max="1554" width="12.28515625" style="2" customWidth="1"/>
    <col min="1555" max="1555" width="3.7109375" style="2" customWidth="1"/>
    <col min="1556" max="1556" width="11.7109375" style="2" customWidth="1"/>
    <col min="1557" max="1557" width="9.140625" style="2" customWidth="1"/>
    <col min="1558" max="1558" width="8.85546875" style="2" customWidth="1"/>
    <col min="1559" max="1559" width="8.5703125" style="2" customWidth="1"/>
    <col min="1560" max="1792" width="18.28515625" style="2"/>
    <col min="1793" max="1793" width="5.28515625" style="2" customWidth="1"/>
    <col min="1794" max="1794" width="16.7109375" style="2" customWidth="1"/>
    <col min="1795" max="1795" width="8.42578125" style="2" customWidth="1"/>
    <col min="1796" max="1796" width="12.85546875" style="2" customWidth="1"/>
    <col min="1797" max="1797" width="11.28515625" style="2" customWidth="1"/>
    <col min="1798" max="1798" width="11" style="2" customWidth="1"/>
    <col min="1799" max="1799" width="8.42578125" style="2" customWidth="1"/>
    <col min="1800" max="1800" width="8.85546875" style="2" customWidth="1"/>
    <col min="1801" max="1801" width="7.140625" style="2" customWidth="1"/>
    <col min="1802" max="1802" width="5.7109375" style="2" customWidth="1"/>
    <col min="1803" max="1803" width="4" style="2" customWidth="1"/>
    <col min="1804" max="1804" width="7.7109375" style="2" customWidth="1"/>
    <col min="1805" max="1805" width="8.140625" style="2" customWidth="1"/>
    <col min="1806" max="1806" width="10.42578125" style="2" customWidth="1"/>
    <col min="1807" max="1807" width="12.140625" style="2" customWidth="1"/>
    <col min="1808" max="1808" width="14.42578125" style="2" customWidth="1"/>
    <col min="1809" max="1809" width="28.5703125" style="2" customWidth="1"/>
    <col min="1810" max="1810" width="12.28515625" style="2" customWidth="1"/>
    <col min="1811" max="1811" width="3.7109375" style="2" customWidth="1"/>
    <col min="1812" max="1812" width="11.7109375" style="2" customWidth="1"/>
    <col min="1813" max="1813" width="9.140625" style="2" customWidth="1"/>
    <col min="1814" max="1814" width="8.85546875" style="2" customWidth="1"/>
    <col min="1815" max="1815" width="8.5703125" style="2" customWidth="1"/>
    <col min="1816" max="2048" width="18.28515625" style="2"/>
    <col min="2049" max="2049" width="5.28515625" style="2" customWidth="1"/>
    <col min="2050" max="2050" width="16.7109375" style="2" customWidth="1"/>
    <col min="2051" max="2051" width="8.42578125" style="2" customWidth="1"/>
    <col min="2052" max="2052" width="12.85546875" style="2" customWidth="1"/>
    <col min="2053" max="2053" width="11.28515625" style="2" customWidth="1"/>
    <col min="2054" max="2054" width="11" style="2" customWidth="1"/>
    <col min="2055" max="2055" width="8.42578125" style="2" customWidth="1"/>
    <col min="2056" max="2056" width="8.85546875" style="2" customWidth="1"/>
    <col min="2057" max="2057" width="7.140625" style="2" customWidth="1"/>
    <col min="2058" max="2058" width="5.7109375" style="2" customWidth="1"/>
    <col min="2059" max="2059" width="4" style="2" customWidth="1"/>
    <col min="2060" max="2060" width="7.7109375" style="2" customWidth="1"/>
    <col min="2061" max="2061" width="8.140625" style="2" customWidth="1"/>
    <col min="2062" max="2062" width="10.42578125" style="2" customWidth="1"/>
    <col min="2063" max="2063" width="12.140625" style="2" customWidth="1"/>
    <col min="2064" max="2064" width="14.42578125" style="2" customWidth="1"/>
    <col min="2065" max="2065" width="28.5703125" style="2" customWidth="1"/>
    <col min="2066" max="2066" width="12.28515625" style="2" customWidth="1"/>
    <col min="2067" max="2067" width="3.7109375" style="2" customWidth="1"/>
    <col min="2068" max="2068" width="11.7109375" style="2" customWidth="1"/>
    <col min="2069" max="2069" width="9.140625" style="2" customWidth="1"/>
    <col min="2070" max="2070" width="8.85546875" style="2" customWidth="1"/>
    <col min="2071" max="2071" width="8.5703125" style="2" customWidth="1"/>
    <col min="2072" max="2304" width="18.28515625" style="2"/>
    <col min="2305" max="2305" width="5.28515625" style="2" customWidth="1"/>
    <col min="2306" max="2306" width="16.7109375" style="2" customWidth="1"/>
    <col min="2307" max="2307" width="8.42578125" style="2" customWidth="1"/>
    <col min="2308" max="2308" width="12.85546875" style="2" customWidth="1"/>
    <col min="2309" max="2309" width="11.28515625" style="2" customWidth="1"/>
    <col min="2310" max="2310" width="11" style="2" customWidth="1"/>
    <col min="2311" max="2311" width="8.42578125" style="2" customWidth="1"/>
    <col min="2312" max="2312" width="8.85546875" style="2" customWidth="1"/>
    <col min="2313" max="2313" width="7.140625" style="2" customWidth="1"/>
    <col min="2314" max="2314" width="5.7109375" style="2" customWidth="1"/>
    <col min="2315" max="2315" width="4" style="2" customWidth="1"/>
    <col min="2316" max="2316" width="7.7109375" style="2" customWidth="1"/>
    <col min="2317" max="2317" width="8.140625" style="2" customWidth="1"/>
    <col min="2318" max="2318" width="10.42578125" style="2" customWidth="1"/>
    <col min="2319" max="2319" width="12.140625" style="2" customWidth="1"/>
    <col min="2320" max="2320" width="14.42578125" style="2" customWidth="1"/>
    <col min="2321" max="2321" width="28.5703125" style="2" customWidth="1"/>
    <col min="2322" max="2322" width="12.28515625" style="2" customWidth="1"/>
    <col min="2323" max="2323" width="3.7109375" style="2" customWidth="1"/>
    <col min="2324" max="2324" width="11.7109375" style="2" customWidth="1"/>
    <col min="2325" max="2325" width="9.140625" style="2" customWidth="1"/>
    <col min="2326" max="2326" width="8.85546875" style="2" customWidth="1"/>
    <col min="2327" max="2327" width="8.5703125" style="2" customWidth="1"/>
    <col min="2328" max="2560" width="18.28515625" style="2"/>
    <col min="2561" max="2561" width="5.28515625" style="2" customWidth="1"/>
    <col min="2562" max="2562" width="16.7109375" style="2" customWidth="1"/>
    <col min="2563" max="2563" width="8.42578125" style="2" customWidth="1"/>
    <col min="2564" max="2564" width="12.85546875" style="2" customWidth="1"/>
    <col min="2565" max="2565" width="11.28515625" style="2" customWidth="1"/>
    <col min="2566" max="2566" width="11" style="2" customWidth="1"/>
    <col min="2567" max="2567" width="8.42578125" style="2" customWidth="1"/>
    <col min="2568" max="2568" width="8.85546875" style="2" customWidth="1"/>
    <col min="2569" max="2569" width="7.140625" style="2" customWidth="1"/>
    <col min="2570" max="2570" width="5.7109375" style="2" customWidth="1"/>
    <col min="2571" max="2571" width="4" style="2" customWidth="1"/>
    <col min="2572" max="2572" width="7.7109375" style="2" customWidth="1"/>
    <col min="2573" max="2573" width="8.140625" style="2" customWidth="1"/>
    <col min="2574" max="2574" width="10.42578125" style="2" customWidth="1"/>
    <col min="2575" max="2575" width="12.140625" style="2" customWidth="1"/>
    <col min="2576" max="2576" width="14.42578125" style="2" customWidth="1"/>
    <col min="2577" max="2577" width="28.5703125" style="2" customWidth="1"/>
    <col min="2578" max="2578" width="12.28515625" style="2" customWidth="1"/>
    <col min="2579" max="2579" width="3.7109375" style="2" customWidth="1"/>
    <col min="2580" max="2580" width="11.7109375" style="2" customWidth="1"/>
    <col min="2581" max="2581" width="9.140625" style="2" customWidth="1"/>
    <col min="2582" max="2582" width="8.85546875" style="2" customWidth="1"/>
    <col min="2583" max="2583" width="8.5703125" style="2" customWidth="1"/>
    <col min="2584" max="2816" width="18.28515625" style="2"/>
    <col min="2817" max="2817" width="5.28515625" style="2" customWidth="1"/>
    <col min="2818" max="2818" width="16.7109375" style="2" customWidth="1"/>
    <col min="2819" max="2819" width="8.42578125" style="2" customWidth="1"/>
    <col min="2820" max="2820" width="12.85546875" style="2" customWidth="1"/>
    <col min="2821" max="2821" width="11.28515625" style="2" customWidth="1"/>
    <col min="2822" max="2822" width="11" style="2" customWidth="1"/>
    <col min="2823" max="2823" width="8.42578125" style="2" customWidth="1"/>
    <col min="2824" max="2824" width="8.85546875" style="2" customWidth="1"/>
    <col min="2825" max="2825" width="7.140625" style="2" customWidth="1"/>
    <col min="2826" max="2826" width="5.7109375" style="2" customWidth="1"/>
    <col min="2827" max="2827" width="4" style="2" customWidth="1"/>
    <col min="2828" max="2828" width="7.7109375" style="2" customWidth="1"/>
    <col min="2829" max="2829" width="8.140625" style="2" customWidth="1"/>
    <col min="2830" max="2830" width="10.42578125" style="2" customWidth="1"/>
    <col min="2831" max="2831" width="12.140625" style="2" customWidth="1"/>
    <col min="2832" max="2832" width="14.42578125" style="2" customWidth="1"/>
    <col min="2833" max="2833" width="28.5703125" style="2" customWidth="1"/>
    <col min="2834" max="2834" width="12.28515625" style="2" customWidth="1"/>
    <col min="2835" max="2835" width="3.7109375" style="2" customWidth="1"/>
    <col min="2836" max="2836" width="11.7109375" style="2" customWidth="1"/>
    <col min="2837" max="2837" width="9.140625" style="2" customWidth="1"/>
    <col min="2838" max="2838" width="8.85546875" style="2" customWidth="1"/>
    <col min="2839" max="2839" width="8.5703125" style="2" customWidth="1"/>
    <col min="2840" max="3072" width="18.28515625" style="2"/>
    <col min="3073" max="3073" width="5.28515625" style="2" customWidth="1"/>
    <col min="3074" max="3074" width="16.7109375" style="2" customWidth="1"/>
    <col min="3075" max="3075" width="8.42578125" style="2" customWidth="1"/>
    <col min="3076" max="3076" width="12.85546875" style="2" customWidth="1"/>
    <col min="3077" max="3077" width="11.28515625" style="2" customWidth="1"/>
    <col min="3078" max="3078" width="11" style="2" customWidth="1"/>
    <col min="3079" max="3079" width="8.42578125" style="2" customWidth="1"/>
    <col min="3080" max="3080" width="8.85546875" style="2" customWidth="1"/>
    <col min="3081" max="3081" width="7.140625" style="2" customWidth="1"/>
    <col min="3082" max="3082" width="5.7109375" style="2" customWidth="1"/>
    <col min="3083" max="3083" width="4" style="2" customWidth="1"/>
    <col min="3084" max="3084" width="7.7109375" style="2" customWidth="1"/>
    <col min="3085" max="3085" width="8.140625" style="2" customWidth="1"/>
    <col min="3086" max="3086" width="10.42578125" style="2" customWidth="1"/>
    <col min="3087" max="3087" width="12.140625" style="2" customWidth="1"/>
    <col min="3088" max="3088" width="14.42578125" style="2" customWidth="1"/>
    <col min="3089" max="3089" width="28.5703125" style="2" customWidth="1"/>
    <col min="3090" max="3090" width="12.28515625" style="2" customWidth="1"/>
    <col min="3091" max="3091" width="3.7109375" style="2" customWidth="1"/>
    <col min="3092" max="3092" width="11.7109375" style="2" customWidth="1"/>
    <col min="3093" max="3093" width="9.140625" style="2" customWidth="1"/>
    <col min="3094" max="3094" width="8.85546875" style="2" customWidth="1"/>
    <col min="3095" max="3095" width="8.5703125" style="2" customWidth="1"/>
    <col min="3096" max="3328" width="18.28515625" style="2"/>
    <col min="3329" max="3329" width="5.28515625" style="2" customWidth="1"/>
    <col min="3330" max="3330" width="16.7109375" style="2" customWidth="1"/>
    <col min="3331" max="3331" width="8.42578125" style="2" customWidth="1"/>
    <col min="3332" max="3332" width="12.85546875" style="2" customWidth="1"/>
    <col min="3333" max="3333" width="11.28515625" style="2" customWidth="1"/>
    <col min="3334" max="3334" width="11" style="2" customWidth="1"/>
    <col min="3335" max="3335" width="8.42578125" style="2" customWidth="1"/>
    <col min="3336" max="3336" width="8.85546875" style="2" customWidth="1"/>
    <col min="3337" max="3337" width="7.140625" style="2" customWidth="1"/>
    <col min="3338" max="3338" width="5.7109375" style="2" customWidth="1"/>
    <col min="3339" max="3339" width="4" style="2" customWidth="1"/>
    <col min="3340" max="3340" width="7.7109375" style="2" customWidth="1"/>
    <col min="3341" max="3341" width="8.140625" style="2" customWidth="1"/>
    <col min="3342" max="3342" width="10.42578125" style="2" customWidth="1"/>
    <col min="3343" max="3343" width="12.140625" style="2" customWidth="1"/>
    <col min="3344" max="3344" width="14.42578125" style="2" customWidth="1"/>
    <col min="3345" max="3345" width="28.5703125" style="2" customWidth="1"/>
    <col min="3346" max="3346" width="12.28515625" style="2" customWidth="1"/>
    <col min="3347" max="3347" width="3.7109375" style="2" customWidth="1"/>
    <col min="3348" max="3348" width="11.7109375" style="2" customWidth="1"/>
    <col min="3349" max="3349" width="9.140625" style="2" customWidth="1"/>
    <col min="3350" max="3350" width="8.85546875" style="2" customWidth="1"/>
    <col min="3351" max="3351" width="8.5703125" style="2" customWidth="1"/>
    <col min="3352" max="3584" width="18.28515625" style="2"/>
    <col min="3585" max="3585" width="5.28515625" style="2" customWidth="1"/>
    <col min="3586" max="3586" width="16.7109375" style="2" customWidth="1"/>
    <col min="3587" max="3587" width="8.42578125" style="2" customWidth="1"/>
    <col min="3588" max="3588" width="12.85546875" style="2" customWidth="1"/>
    <col min="3589" max="3589" width="11.28515625" style="2" customWidth="1"/>
    <col min="3590" max="3590" width="11" style="2" customWidth="1"/>
    <col min="3591" max="3591" width="8.42578125" style="2" customWidth="1"/>
    <col min="3592" max="3592" width="8.85546875" style="2" customWidth="1"/>
    <col min="3593" max="3593" width="7.140625" style="2" customWidth="1"/>
    <col min="3594" max="3594" width="5.7109375" style="2" customWidth="1"/>
    <col min="3595" max="3595" width="4" style="2" customWidth="1"/>
    <col min="3596" max="3596" width="7.7109375" style="2" customWidth="1"/>
    <col min="3597" max="3597" width="8.140625" style="2" customWidth="1"/>
    <col min="3598" max="3598" width="10.42578125" style="2" customWidth="1"/>
    <col min="3599" max="3599" width="12.140625" style="2" customWidth="1"/>
    <col min="3600" max="3600" width="14.42578125" style="2" customWidth="1"/>
    <col min="3601" max="3601" width="28.5703125" style="2" customWidth="1"/>
    <col min="3602" max="3602" width="12.28515625" style="2" customWidth="1"/>
    <col min="3603" max="3603" width="3.7109375" style="2" customWidth="1"/>
    <col min="3604" max="3604" width="11.7109375" style="2" customWidth="1"/>
    <col min="3605" max="3605" width="9.140625" style="2" customWidth="1"/>
    <col min="3606" max="3606" width="8.85546875" style="2" customWidth="1"/>
    <col min="3607" max="3607" width="8.5703125" style="2" customWidth="1"/>
    <col min="3608" max="3840" width="18.28515625" style="2"/>
    <col min="3841" max="3841" width="5.28515625" style="2" customWidth="1"/>
    <col min="3842" max="3842" width="16.7109375" style="2" customWidth="1"/>
    <col min="3843" max="3843" width="8.42578125" style="2" customWidth="1"/>
    <col min="3844" max="3844" width="12.85546875" style="2" customWidth="1"/>
    <col min="3845" max="3845" width="11.28515625" style="2" customWidth="1"/>
    <col min="3846" max="3846" width="11" style="2" customWidth="1"/>
    <col min="3847" max="3847" width="8.42578125" style="2" customWidth="1"/>
    <col min="3848" max="3848" width="8.85546875" style="2" customWidth="1"/>
    <col min="3849" max="3849" width="7.140625" style="2" customWidth="1"/>
    <col min="3850" max="3850" width="5.7109375" style="2" customWidth="1"/>
    <col min="3851" max="3851" width="4" style="2" customWidth="1"/>
    <col min="3852" max="3852" width="7.7109375" style="2" customWidth="1"/>
    <col min="3853" max="3853" width="8.140625" style="2" customWidth="1"/>
    <col min="3854" max="3854" width="10.42578125" style="2" customWidth="1"/>
    <col min="3855" max="3855" width="12.140625" style="2" customWidth="1"/>
    <col min="3856" max="3856" width="14.42578125" style="2" customWidth="1"/>
    <col min="3857" max="3857" width="28.5703125" style="2" customWidth="1"/>
    <col min="3858" max="3858" width="12.28515625" style="2" customWidth="1"/>
    <col min="3859" max="3859" width="3.7109375" style="2" customWidth="1"/>
    <col min="3860" max="3860" width="11.7109375" style="2" customWidth="1"/>
    <col min="3861" max="3861" width="9.140625" style="2" customWidth="1"/>
    <col min="3862" max="3862" width="8.85546875" style="2" customWidth="1"/>
    <col min="3863" max="3863" width="8.5703125" style="2" customWidth="1"/>
    <col min="3864" max="4096" width="18.28515625" style="2"/>
    <col min="4097" max="4097" width="5.28515625" style="2" customWidth="1"/>
    <col min="4098" max="4098" width="16.7109375" style="2" customWidth="1"/>
    <col min="4099" max="4099" width="8.42578125" style="2" customWidth="1"/>
    <col min="4100" max="4100" width="12.85546875" style="2" customWidth="1"/>
    <col min="4101" max="4101" width="11.28515625" style="2" customWidth="1"/>
    <col min="4102" max="4102" width="11" style="2" customWidth="1"/>
    <col min="4103" max="4103" width="8.42578125" style="2" customWidth="1"/>
    <col min="4104" max="4104" width="8.85546875" style="2" customWidth="1"/>
    <col min="4105" max="4105" width="7.140625" style="2" customWidth="1"/>
    <col min="4106" max="4106" width="5.7109375" style="2" customWidth="1"/>
    <col min="4107" max="4107" width="4" style="2" customWidth="1"/>
    <col min="4108" max="4108" width="7.7109375" style="2" customWidth="1"/>
    <col min="4109" max="4109" width="8.140625" style="2" customWidth="1"/>
    <col min="4110" max="4110" width="10.42578125" style="2" customWidth="1"/>
    <col min="4111" max="4111" width="12.140625" style="2" customWidth="1"/>
    <col min="4112" max="4112" width="14.42578125" style="2" customWidth="1"/>
    <col min="4113" max="4113" width="28.5703125" style="2" customWidth="1"/>
    <col min="4114" max="4114" width="12.28515625" style="2" customWidth="1"/>
    <col min="4115" max="4115" width="3.7109375" style="2" customWidth="1"/>
    <col min="4116" max="4116" width="11.7109375" style="2" customWidth="1"/>
    <col min="4117" max="4117" width="9.140625" style="2" customWidth="1"/>
    <col min="4118" max="4118" width="8.85546875" style="2" customWidth="1"/>
    <col min="4119" max="4119" width="8.5703125" style="2" customWidth="1"/>
    <col min="4120" max="4352" width="18.28515625" style="2"/>
    <col min="4353" max="4353" width="5.28515625" style="2" customWidth="1"/>
    <col min="4354" max="4354" width="16.7109375" style="2" customWidth="1"/>
    <col min="4355" max="4355" width="8.42578125" style="2" customWidth="1"/>
    <col min="4356" max="4356" width="12.85546875" style="2" customWidth="1"/>
    <col min="4357" max="4357" width="11.28515625" style="2" customWidth="1"/>
    <col min="4358" max="4358" width="11" style="2" customWidth="1"/>
    <col min="4359" max="4359" width="8.42578125" style="2" customWidth="1"/>
    <col min="4360" max="4360" width="8.85546875" style="2" customWidth="1"/>
    <col min="4361" max="4361" width="7.140625" style="2" customWidth="1"/>
    <col min="4362" max="4362" width="5.7109375" style="2" customWidth="1"/>
    <col min="4363" max="4363" width="4" style="2" customWidth="1"/>
    <col min="4364" max="4364" width="7.7109375" style="2" customWidth="1"/>
    <col min="4365" max="4365" width="8.140625" style="2" customWidth="1"/>
    <col min="4366" max="4366" width="10.42578125" style="2" customWidth="1"/>
    <col min="4367" max="4367" width="12.140625" style="2" customWidth="1"/>
    <col min="4368" max="4368" width="14.42578125" style="2" customWidth="1"/>
    <col min="4369" max="4369" width="28.5703125" style="2" customWidth="1"/>
    <col min="4370" max="4370" width="12.28515625" style="2" customWidth="1"/>
    <col min="4371" max="4371" width="3.7109375" style="2" customWidth="1"/>
    <col min="4372" max="4372" width="11.7109375" style="2" customWidth="1"/>
    <col min="4373" max="4373" width="9.140625" style="2" customWidth="1"/>
    <col min="4374" max="4374" width="8.85546875" style="2" customWidth="1"/>
    <col min="4375" max="4375" width="8.5703125" style="2" customWidth="1"/>
    <col min="4376" max="4608" width="18.28515625" style="2"/>
    <col min="4609" max="4609" width="5.28515625" style="2" customWidth="1"/>
    <col min="4610" max="4610" width="16.7109375" style="2" customWidth="1"/>
    <col min="4611" max="4611" width="8.42578125" style="2" customWidth="1"/>
    <col min="4612" max="4612" width="12.85546875" style="2" customWidth="1"/>
    <col min="4613" max="4613" width="11.28515625" style="2" customWidth="1"/>
    <col min="4614" max="4614" width="11" style="2" customWidth="1"/>
    <col min="4615" max="4615" width="8.42578125" style="2" customWidth="1"/>
    <col min="4616" max="4616" width="8.85546875" style="2" customWidth="1"/>
    <col min="4617" max="4617" width="7.140625" style="2" customWidth="1"/>
    <col min="4618" max="4618" width="5.7109375" style="2" customWidth="1"/>
    <col min="4619" max="4619" width="4" style="2" customWidth="1"/>
    <col min="4620" max="4620" width="7.7109375" style="2" customWidth="1"/>
    <col min="4621" max="4621" width="8.140625" style="2" customWidth="1"/>
    <col min="4622" max="4622" width="10.42578125" style="2" customWidth="1"/>
    <col min="4623" max="4623" width="12.140625" style="2" customWidth="1"/>
    <col min="4624" max="4624" width="14.42578125" style="2" customWidth="1"/>
    <col min="4625" max="4625" width="28.5703125" style="2" customWidth="1"/>
    <col min="4626" max="4626" width="12.28515625" style="2" customWidth="1"/>
    <col min="4627" max="4627" width="3.7109375" style="2" customWidth="1"/>
    <col min="4628" max="4628" width="11.7109375" style="2" customWidth="1"/>
    <col min="4629" max="4629" width="9.140625" style="2" customWidth="1"/>
    <col min="4630" max="4630" width="8.85546875" style="2" customWidth="1"/>
    <col min="4631" max="4631" width="8.5703125" style="2" customWidth="1"/>
    <col min="4632" max="4864" width="18.28515625" style="2"/>
    <col min="4865" max="4865" width="5.28515625" style="2" customWidth="1"/>
    <col min="4866" max="4866" width="16.7109375" style="2" customWidth="1"/>
    <col min="4867" max="4867" width="8.42578125" style="2" customWidth="1"/>
    <col min="4868" max="4868" width="12.85546875" style="2" customWidth="1"/>
    <col min="4869" max="4869" width="11.28515625" style="2" customWidth="1"/>
    <col min="4870" max="4870" width="11" style="2" customWidth="1"/>
    <col min="4871" max="4871" width="8.42578125" style="2" customWidth="1"/>
    <col min="4872" max="4872" width="8.85546875" style="2" customWidth="1"/>
    <col min="4873" max="4873" width="7.140625" style="2" customWidth="1"/>
    <col min="4874" max="4874" width="5.7109375" style="2" customWidth="1"/>
    <col min="4875" max="4875" width="4" style="2" customWidth="1"/>
    <col min="4876" max="4876" width="7.7109375" style="2" customWidth="1"/>
    <col min="4877" max="4877" width="8.140625" style="2" customWidth="1"/>
    <col min="4878" max="4878" width="10.42578125" style="2" customWidth="1"/>
    <col min="4879" max="4879" width="12.140625" style="2" customWidth="1"/>
    <col min="4880" max="4880" width="14.42578125" style="2" customWidth="1"/>
    <col min="4881" max="4881" width="28.5703125" style="2" customWidth="1"/>
    <col min="4882" max="4882" width="12.28515625" style="2" customWidth="1"/>
    <col min="4883" max="4883" width="3.7109375" style="2" customWidth="1"/>
    <col min="4884" max="4884" width="11.7109375" style="2" customWidth="1"/>
    <col min="4885" max="4885" width="9.140625" style="2" customWidth="1"/>
    <col min="4886" max="4886" width="8.85546875" style="2" customWidth="1"/>
    <col min="4887" max="4887" width="8.5703125" style="2" customWidth="1"/>
    <col min="4888" max="5120" width="18.28515625" style="2"/>
    <col min="5121" max="5121" width="5.28515625" style="2" customWidth="1"/>
    <col min="5122" max="5122" width="16.7109375" style="2" customWidth="1"/>
    <col min="5123" max="5123" width="8.42578125" style="2" customWidth="1"/>
    <col min="5124" max="5124" width="12.85546875" style="2" customWidth="1"/>
    <col min="5125" max="5125" width="11.28515625" style="2" customWidth="1"/>
    <col min="5126" max="5126" width="11" style="2" customWidth="1"/>
    <col min="5127" max="5127" width="8.42578125" style="2" customWidth="1"/>
    <col min="5128" max="5128" width="8.85546875" style="2" customWidth="1"/>
    <col min="5129" max="5129" width="7.140625" style="2" customWidth="1"/>
    <col min="5130" max="5130" width="5.7109375" style="2" customWidth="1"/>
    <col min="5131" max="5131" width="4" style="2" customWidth="1"/>
    <col min="5132" max="5132" width="7.7109375" style="2" customWidth="1"/>
    <col min="5133" max="5133" width="8.140625" style="2" customWidth="1"/>
    <col min="5134" max="5134" width="10.42578125" style="2" customWidth="1"/>
    <col min="5135" max="5135" width="12.140625" style="2" customWidth="1"/>
    <col min="5136" max="5136" width="14.42578125" style="2" customWidth="1"/>
    <col min="5137" max="5137" width="28.5703125" style="2" customWidth="1"/>
    <col min="5138" max="5138" width="12.28515625" style="2" customWidth="1"/>
    <col min="5139" max="5139" width="3.7109375" style="2" customWidth="1"/>
    <col min="5140" max="5140" width="11.7109375" style="2" customWidth="1"/>
    <col min="5141" max="5141" width="9.140625" style="2" customWidth="1"/>
    <col min="5142" max="5142" width="8.85546875" style="2" customWidth="1"/>
    <col min="5143" max="5143" width="8.5703125" style="2" customWidth="1"/>
    <col min="5144" max="5376" width="18.28515625" style="2"/>
    <col min="5377" max="5377" width="5.28515625" style="2" customWidth="1"/>
    <col min="5378" max="5378" width="16.7109375" style="2" customWidth="1"/>
    <col min="5379" max="5379" width="8.42578125" style="2" customWidth="1"/>
    <col min="5380" max="5380" width="12.85546875" style="2" customWidth="1"/>
    <col min="5381" max="5381" width="11.28515625" style="2" customWidth="1"/>
    <col min="5382" max="5382" width="11" style="2" customWidth="1"/>
    <col min="5383" max="5383" width="8.42578125" style="2" customWidth="1"/>
    <col min="5384" max="5384" width="8.85546875" style="2" customWidth="1"/>
    <col min="5385" max="5385" width="7.140625" style="2" customWidth="1"/>
    <col min="5386" max="5386" width="5.7109375" style="2" customWidth="1"/>
    <col min="5387" max="5387" width="4" style="2" customWidth="1"/>
    <col min="5388" max="5388" width="7.7109375" style="2" customWidth="1"/>
    <col min="5389" max="5389" width="8.140625" style="2" customWidth="1"/>
    <col min="5390" max="5390" width="10.42578125" style="2" customWidth="1"/>
    <col min="5391" max="5391" width="12.140625" style="2" customWidth="1"/>
    <col min="5392" max="5392" width="14.42578125" style="2" customWidth="1"/>
    <col min="5393" max="5393" width="28.5703125" style="2" customWidth="1"/>
    <col min="5394" max="5394" width="12.28515625" style="2" customWidth="1"/>
    <col min="5395" max="5395" width="3.7109375" style="2" customWidth="1"/>
    <col min="5396" max="5396" width="11.7109375" style="2" customWidth="1"/>
    <col min="5397" max="5397" width="9.140625" style="2" customWidth="1"/>
    <col min="5398" max="5398" width="8.85546875" style="2" customWidth="1"/>
    <col min="5399" max="5399" width="8.5703125" style="2" customWidth="1"/>
    <col min="5400" max="5632" width="18.28515625" style="2"/>
    <col min="5633" max="5633" width="5.28515625" style="2" customWidth="1"/>
    <col min="5634" max="5634" width="16.7109375" style="2" customWidth="1"/>
    <col min="5635" max="5635" width="8.42578125" style="2" customWidth="1"/>
    <col min="5636" max="5636" width="12.85546875" style="2" customWidth="1"/>
    <col min="5637" max="5637" width="11.28515625" style="2" customWidth="1"/>
    <col min="5638" max="5638" width="11" style="2" customWidth="1"/>
    <col min="5639" max="5639" width="8.42578125" style="2" customWidth="1"/>
    <col min="5640" max="5640" width="8.85546875" style="2" customWidth="1"/>
    <col min="5641" max="5641" width="7.140625" style="2" customWidth="1"/>
    <col min="5642" max="5642" width="5.7109375" style="2" customWidth="1"/>
    <col min="5643" max="5643" width="4" style="2" customWidth="1"/>
    <col min="5644" max="5644" width="7.7109375" style="2" customWidth="1"/>
    <col min="5645" max="5645" width="8.140625" style="2" customWidth="1"/>
    <col min="5646" max="5646" width="10.42578125" style="2" customWidth="1"/>
    <col min="5647" max="5647" width="12.140625" style="2" customWidth="1"/>
    <col min="5648" max="5648" width="14.42578125" style="2" customWidth="1"/>
    <col min="5649" max="5649" width="28.5703125" style="2" customWidth="1"/>
    <col min="5650" max="5650" width="12.28515625" style="2" customWidth="1"/>
    <col min="5651" max="5651" width="3.7109375" style="2" customWidth="1"/>
    <col min="5652" max="5652" width="11.7109375" style="2" customWidth="1"/>
    <col min="5653" max="5653" width="9.140625" style="2" customWidth="1"/>
    <col min="5654" max="5654" width="8.85546875" style="2" customWidth="1"/>
    <col min="5655" max="5655" width="8.5703125" style="2" customWidth="1"/>
    <col min="5656" max="5888" width="18.28515625" style="2"/>
    <col min="5889" max="5889" width="5.28515625" style="2" customWidth="1"/>
    <col min="5890" max="5890" width="16.7109375" style="2" customWidth="1"/>
    <col min="5891" max="5891" width="8.42578125" style="2" customWidth="1"/>
    <col min="5892" max="5892" width="12.85546875" style="2" customWidth="1"/>
    <col min="5893" max="5893" width="11.28515625" style="2" customWidth="1"/>
    <col min="5894" max="5894" width="11" style="2" customWidth="1"/>
    <col min="5895" max="5895" width="8.42578125" style="2" customWidth="1"/>
    <col min="5896" max="5896" width="8.85546875" style="2" customWidth="1"/>
    <col min="5897" max="5897" width="7.140625" style="2" customWidth="1"/>
    <col min="5898" max="5898" width="5.7109375" style="2" customWidth="1"/>
    <col min="5899" max="5899" width="4" style="2" customWidth="1"/>
    <col min="5900" max="5900" width="7.7109375" style="2" customWidth="1"/>
    <col min="5901" max="5901" width="8.140625" style="2" customWidth="1"/>
    <col min="5902" max="5902" width="10.42578125" style="2" customWidth="1"/>
    <col min="5903" max="5903" width="12.140625" style="2" customWidth="1"/>
    <col min="5904" max="5904" width="14.42578125" style="2" customWidth="1"/>
    <col min="5905" max="5905" width="28.5703125" style="2" customWidth="1"/>
    <col min="5906" max="5906" width="12.28515625" style="2" customWidth="1"/>
    <col min="5907" max="5907" width="3.7109375" style="2" customWidth="1"/>
    <col min="5908" max="5908" width="11.7109375" style="2" customWidth="1"/>
    <col min="5909" max="5909" width="9.140625" style="2" customWidth="1"/>
    <col min="5910" max="5910" width="8.85546875" style="2" customWidth="1"/>
    <col min="5911" max="5911" width="8.5703125" style="2" customWidth="1"/>
    <col min="5912" max="6144" width="18.28515625" style="2"/>
    <col min="6145" max="6145" width="5.28515625" style="2" customWidth="1"/>
    <col min="6146" max="6146" width="16.7109375" style="2" customWidth="1"/>
    <col min="6147" max="6147" width="8.42578125" style="2" customWidth="1"/>
    <col min="6148" max="6148" width="12.85546875" style="2" customWidth="1"/>
    <col min="6149" max="6149" width="11.28515625" style="2" customWidth="1"/>
    <col min="6150" max="6150" width="11" style="2" customWidth="1"/>
    <col min="6151" max="6151" width="8.42578125" style="2" customWidth="1"/>
    <col min="6152" max="6152" width="8.85546875" style="2" customWidth="1"/>
    <col min="6153" max="6153" width="7.140625" style="2" customWidth="1"/>
    <col min="6154" max="6154" width="5.7109375" style="2" customWidth="1"/>
    <col min="6155" max="6155" width="4" style="2" customWidth="1"/>
    <col min="6156" max="6156" width="7.7109375" style="2" customWidth="1"/>
    <col min="6157" max="6157" width="8.140625" style="2" customWidth="1"/>
    <col min="6158" max="6158" width="10.42578125" style="2" customWidth="1"/>
    <col min="6159" max="6159" width="12.140625" style="2" customWidth="1"/>
    <col min="6160" max="6160" width="14.42578125" style="2" customWidth="1"/>
    <col min="6161" max="6161" width="28.5703125" style="2" customWidth="1"/>
    <col min="6162" max="6162" width="12.28515625" style="2" customWidth="1"/>
    <col min="6163" max="6163" width="3.7109375" style="2" customWidth="1"/>
    <col min="6164" max="6164" width="11.7109375" style="2" customWidth="1"/>
    <col min="6165" max="6165" width="9.140625" style="2" customWidth="1"/>
    <col min="6166" max="6166" width="8.85546875" style="2" customWidth="1"/>
    <col min="6167" max="6167" width="8.5703125" style="2" customWidth="1"/>
    <col min="6168" max="6400" width="18.28515625" style="2"/>
    <col min="6401" max="6401" width="5.28515625" style="2" customWidth="1"/>
    <col min="6402" max="6402" width="16.7109375" style="2" customWidth="1"/>
    <col min="6403" max="6403" width="8.42578125" style="2" customWidth="1"/>
    <col min="6404" max="6404" width="12.85546875" style="2" customWidth="1"/>
    <col min="6405" max="6405" width="11.28515625" style="2" customWidth="1"/>
    <col min="6406" max="6406" width="11" style="2" customWidth="1"/>
    <col min="6407" max="6407" width="8.42578125" style="2" customWidth="1"/>
    <col min="6408" max="6408" width="8.85546875" style="2" customWidth="1"/>
    <col min="6409" max="6409" width="7.140625" style="2" customWidth="1"/>
    <col min="6410" max="6410" width="5.7109375" style="2" customWidth="1"/>
    <col min="6411" max="6411" width="4" style="2" customWidth="1"/>
    <col min="6412" max="6412" width="7.7109375" style="2" customWidth="1"/>
    <col min="6413" max="6413" width="8.140625" style="2" customWidth="1"/>
    <col min="6414" max="6414" width="10.42578125" style="2" customWidth="1"/>
    <col min="6415" max="6415" width="12.140625" style="2" customWidth="1"/>
    <col min="6416" max="6416" width="14.42578125" style="2" customWidth="1"/>
    <col min="6417" max="6417" width="28.5703125" style="2" customWidth="1"/>
    <col min="6418" max="6418" width="12.28515625" style="2" customWidth="1"/>
    <col min="6419" max="6419" width="3.7109375" style="2" customWidth="1"/>
    <col min="6420" max="6420" width="11.7109375" style="2" customWidth="1"/>
    <col min="6421" max="6421" width="9.140625" style="2" customWidth="1"/>
    <col min="6422" max="6422" width="8.85546875" style="2" customWidth="1"/>
    <col min="6423" max="6423" width="8.5703125" style="2" customWidth="1"/>
    <col min="6424" max="6656" width="18.28515625" style="2"/>
    <col min="6657" max="6657" width="5.28515625" style="2" customWidth="1"/>
    <col min="6658" max="6658" width="16.7109375" style="2" customWidth="1"/>
    <col min="6659" max="6659" width="8.42578125" style="2" customWidth="1"/>
    <col min="6660" max="6660" width="12.85546875" style="2" customWidth="1"/>
    <col min="6661" max="6661" width="11.28515625" style="2" customWidth="1"/>
    <col min="6662" max="6662" width="11" style="2" customWidth="1"/>
    <col min="6663" max="6663" width="8.42578125" style="2" customWidth="1"/>
    <col min="6664" max="6664" width="8.85546875" style="2" customWidth="1"/>
    <col min="6665" max="6665" width="7.140625" style="2" customWidth="1"/>
    <col min="6666" max="6666" width="5.7109375" style="2" customWidth="1"/>
    <col min="6667" max="6667" width="4" style="2" customWidth="1"/>
    <col min="6668" max="6668" width="7.7109375" style="2" customWidth="1"/>
    <col min="6669" max="6669" width="8.140625" style="2" customWidth="1"/>
    <col min="6670" max="6670" width="10.42578125" style="2" customWidth="1"/>
    <col min="6671" max="6671" width="12.140625" style="2" customWidth="1"/>
    <col min="6672" max="6672" width="14.42578125" style="2" customWidth="1"/>
    <col min="6673" max="6673" width="28.5703125" style="2" customWidth="1"/>
    <col min="6674" max="6674" width="12.28515625" style="2" customWidth="1"/>
    <col min="6675" max="6675" width="3.7109375" style="2" customWidth="1"/>
    <col min="6676" max="6676" width="11.7109375" style="2" customWidth="1"/>
    <col min="6677" max="6677" width="9.140625" style="2" customWidth="1"/>
    <col min="6678" max="6678" width="8.85546875" style="2" customWidth="1"/>
    <col min="6679" max="6679" width="8.5703125" style="2" customWidth="1"/>
    <col min="6680" max="6912" width="18.28515625" style="2"/>
    <col min="6913" max="6913" width="5.28515625" style="2" customWidth="1"/>
    <col min="6914" max="6914" width="16.7109375" style="2" customWidth="1"/>
    <col min="6915" max="6915" width="8.42578125" style="2" customWidth="1"/>
    <col min="6916" max="6916" width="12.85546875" style="2" customWidth="1"/>
    <col min="6917" max="6917" width="11.28515625" style="2" customWidth="1"/>
    <col min="6918" max="6918" width="11" style="2" customWidth="1"/>
    <col min="6919" max="6919" width="8.42578125" style="2" customWidth="1"/>
    <col min="6920" max="6920" width="8.85546875" style="2" customWidth="1"/>
    <col min="6921" max="6921" width="7.140625" style="2" customWidth="1"/>
    <col min="6922" max="6922" width="5.7109375" style="2" customWidth="1"/>
    <col min="6923" max="6923" width="4" style="2" customWidth="1"/>
    <col min="6924" max="6924" width="7.7109375" style="2" customWidth="1"/>
    <col min="6925" max="6925" width="8.140625" style="2" customWidth="1"/>
    <col min="6926" max="6926" width="10.42578125" style="2" customWidth="1"/>
    <col min="6927" max="6927" width="12.140625" style="2" customWidth="1"/>
    <col min="6928" max="6928" width="14.42578125" style="2" customWidth="1"/>
    <col min="6929" max="6929" width="28.5703125" style="2" customWidth="1"/>
    <col min="6930" max="6930" width="12.28515625" style="2" customWidth="1"/>
    <col min="6931" max="6931" width="3.7109375" style="2" customWidth="1"/>
    <col min="6932" max="6932" width="11.7109375" style="2" customWidth="1"/>
    <col min="6933" max="6933" width="9.140625" style="2" customWidth="1"/>
    <col min="6934" max="6934" width="8.85546875" style="2" customWidth="1"/>
    <col min="6935" max="6935" width="8.5703125" style="2" customWidth="1"/>
    <col min="6936" max="7168" width="18.28515625" style="2"/>
    <col min="7169" max="7169" width="5.28515625" style="2" customWidth="1"/>
    <col min="7170" max="7170" width="16.7109375" style="2" customWidth="1"/>
    <col min="7171" max="7171" width="8.42578125" style="2" customWidth="1"/>
    <col min="7172" max="7172" width="12.85546875" style="2" customWidth="1"/>
    <col min="7173" max="7173" width="11.28515625" style="2" customWidth="1"/>
    <col min="7174" max="7174" width="11" style="2" customWidth="1"/>
    <col min="7175" max="7175" width="8.42578125" style="2" customWidth="1"/>
    <col min="7176" max="7176" width="8.85546875" style="2" customWidth="1"/>
    <col min="7177" max="7177" width="7.140625" style="2" customWidth="1"/>
    <col min="7178" max="7178" width="5.7109375" style="2" customWidth="1"/>
    <col min="7179" max="7179" width="4" style="2" customWidth="1"/>
    <col min="7180" max="7180" width="7.7109375" style="2" customWidth="1"/>
    <col min="7181" max="7181" width="8.140625" style="2" customWidth="1"/>
    <col min="7182" max="7182" width="10.42578125" style="2" customWidth="1"/>
    <col min="7183" max="7183" width="12.140625" style="2" customWidth="1"/>
    <col min="7184" max="7184" width="14.42578125" style="2" customWidth="1"/>
    <col min="7185" max="7185" width="28.5703125" style="2" customWidth="1"/>
    <col min="7186" max="7186" width="12.28515625" style="2" customWidth="1"/>
    <col min="7187" max="7187" width="3.7109375" style="2" customWidth="1"/>
    <col min="7188" max="7188" width="11.7109375" style="2" customWidth="1"/>
    <col min="7189" max="7189" width="9.140625" style="2" customWidth="1"/>
    <col min="7190" max="7190" width="8.85546875" style="2" customWidth="1"/>
    <col min="7191" max="7191" width="8.5703125" style="2" customWidth="1"/>
    <col min="7192" max="7424" width="18.28515625" style="2"/>
    <col min="7425" max="7425" width="5.28515625" style="2" customWidth="1"/>
    <col min="7426" max="7426" width="16.7109375" style="2" customWidth="1"/>
    <col min="7427" max="7427" width="8.42578125" style="2" customWidth="1"/>
    <col min="7428" max="7428" width="12.85546875" style="2" customWidth="1"/>
    <col min="7429" max="7429" width="11.28515625" style="2" customWidth="1"/>
    <col min="7430" max="7430" width="11" style="2" customWidth="1"/>
    <col min="7431" max="7431" width="8.42578125" style="2" customWidth="1"/>
    <col min="7432" max="7432" width="8.85546875" style="2" customWidth="1"/>
    <col min="7433" max="7433" width="7.140625" style="2" customWidth="1"/>
    <col min="7434" max="7434" width="5.7109375" style="2" customWidth="1"/>
    <col min="7435" max="7435" width="4" style="2" customWidth="1"/>
    <col min="7436" max="7436" width="7.7109375" style="2" customWidth="1"/>
    <col min="7437" max="7437" width="8.140625" style="2" customWidth="1"/>
    <col min="7438" max="7438" width="10.42578125" style="2" customWidth="1"/>
    <col min="7439" max="7439" width="12.140625" style="2" customWidth="1"/>
    <col min="7440" max="7440" width="14.42578125" style="2" customWidth="1"/>
    <col min="7441" max="7441" width="28.5703125" style="2" customWidth="1"/>
    <col min="7442" max="7442" width="12.28515625" style="2" customWidth="1"/>
    <col min="7443" max="7443" width="3.7109375" style="2" customWidth="1"/>
    <col min="7444" max="7444" width="11.7109375" style="2" customWidth="1"/>
    <col min="7445" max="7445" width="9.140625" style="2" customWidth="1"/>
    <col min="7446" max="7446" width="8.85546875" style="2" customWidth="1"/>
    <col min="7447" max="7447" width="8.5703125" style="2" customWidth="1"/>
    <col min="7448" max="7680" width="18.28515625" style="2"/>
    <col min="7681" max="7681" width="5.28515625" style="2" customWidth="1"/>
    <col min="7682" max="7682" width="16.7109375" style="2" customWidth="1"/>
    <col min="7683" max="7683" width="8.42578125" style="2" customWidth="1"/>
    <col min="7684" max="7684" width="12.85546875" style="2" customWidth="1"/>
    <col min="7685" max="7685" width="11.28515625" style="2" customWidth="1"/>
    <col min="7686" max="7686" width="11" style="2" customWidth="1"/>
    <col min="7687" max="7687" width="8.42578125" style="2" customWidth="1"/>
    <col min="7688" max="7688" width="8.85546875" style="2" customWidth="1"/>
    <col min="7689" max="7689" width="7.140625" style="2" customWidth="1"/>
    <col min="7690" max="7690" width="5.7109375" style="2" customWidth="1"/>
    <col min="7691" max="7691" width="4" style="2" customWidth="1"/>
    <col min="7692" max="7692" width="7.7109375" style="2" customWidth="1"/>
    <col min="7693" max="7693" width="8.140625" style="2" customWidth="1"/>
    <col min="7694" max="7694" width="10.42578125" style="2" customWidth="1"/>
    <col min="7695" max="7695" width="12.140625" style="2" customWidth="1"/>
    <col min="7696" max="7696" width="14.42578125" style="2" customWidth="1"/>
    <col min="7697" max="7697" width="28.5703125" style="2" customWidth="1"/>
    <col min="7698" max="7698" width="12.28515625" style="2" customWidth="1"/>
    <col min="7699" max="7699" width="3.7109375" style="2" customWidth="1"/>
    <col min="7700" max="7700" width="11.7109375" style="2" customWidth="1"/>
    <col min="7701" max="7701" width="9.140625" style="2" customWidth="1"/>
    <col min="7702" max="7702" width="8.85546875" style="2" customWidth="1"/>
    <col min="7703" max="7703" width="8.5703125" style="2" customWidth="1"/>
    <col min="7704" max="7936" width="18.28515625" style="2"/>
    <col min="7937" max="7937" width="5.28515625" style="2" customWidth="1"/>
    <col min="7938" max="7938" width="16.7109375" style="2" customWidth="1"/>
    <col min="7939" max="7939" width="8.42578125" style="2" customWidth="1"/>
    <col min="7940" max="7940" width="12.85546875" style="2" customWidth="1"/>
    <col min="7941" max="7941" width="11.28515625" style="2" customWidth="1"/>
    <col min="7942" max="7942" width="11" style="2" customWidth="1"/>
    <col min="7943" max="7943" width="8.42578125" style="2" customWidth="1"/>
    <col min="7944" max="7944" width="8.85546875" style="2" customWidth="1"/>
    <col min="7945" max="7945" width="7.140625" style="2" customWidth="1"/>
    <col min="7946" max="7946" width="5.7109375" style="2" customWidth="1"/>
    <col min="7947" max="7947" width="4" style="2" customWidth="1"/>
    <col min="7948" max="7948" width="7.7109375" style="2" customWidth="1"/>
    <col min="7949" max="7949" width="8.140625" style="2" customWidth="1"/>
    <col min="7950" max="7950" width="10.42578125" style="2" customWidth="1"/>
    <col min="7951" max="7951" width="12.140625" style="2" customWidth="1"/>
    <col min="7952" max="7952" width="14.42578125" style="2" customWidth="1"/>
    <col min="7953" max="7953" width="28.5703125" style="2" customWidth="1"/>
    <col min="7954" max="7954" width="12.28515625" style="2" customWidth="1"/>
    <col min="7955" max="7955" width="3.7109375" style="2" customWidth="1"/>
    <col min="7956" max="7956" width="11.7109375" style="2" customWidth="1"/>
    <col min="7957" max="7957" width="9.140625" style="2" customWidth="1"/>
    <col min="7958" max="7958" width="8.85546875" style="2" customWidth="1"/>
    <col min="7959" max="7959" width="8.5703125" style="2" customWidth="1"/>
    <col min="7960" max="8192" width="18.28515625" style="2"/>
    <col min="8193" max="8193" width="5.28515625" style="2" customWidth="1"/>
    <col min="8194" max="8194" width="16.7109375" style="2" customWidth="1"/>
    <col min="8195" max="8195" width="8.42578125" style="2" customWidth="1"/>
    <col min="8196" max="8196" width="12.85546875" style="2" customWidth="1"/>
    <col min="8197" max="8197" width="11.28515625" style="2" customWidth="1"/>
    <col min="8198" max="8198" width="11" style="2" customWidth="1"/>
    <col min="8199" max="8199" width="8.42578125" style="2" customWidth="1"/>
    <col min="8200" max="8200" width="8.85546875" style="2" customWidth="1"/>
    <col min="8201" max="8201" width="7.140625" style="2" customWidth="1"/>
    <col min="8202" max="8202" width="5.7109375" style="2" customWidth="1"/>
    <col min="8203" max="8203" width="4" style="2" customWidth="1"/>
    <col min="8204" max="8204" width="7.7109375" style="2" customWidth="1"/>
    <col min="8205" max="8205" width="8.140625" style="2" customWidth="1"/>
    <col min="8206" max="8206" width="10.42578125" style="2" customWidth="1"/>
    <col min="8207" max="8207" width="12.140625" style="2" customWidth="1"/>
    <col min="8208" max="8208" width="14.42578125" style="2" customWidth="1"/>
    <col min="8209" max="8209" width="28.5703125" style="2" customWidth="1"/>
    <col min="8210" max="8210" width="12.28515625" style="2" customWidth="1"/>
    <col min="8211" max="8211" width="3.7109375" style="2" customWidth="1"/>
    <col min="8212" max="8212" width="11.7109375" style="2" customWidth="1"/>
    <col min="8213" max="8213" width="9.140625" style="2" customWidth="1"/>
    <col min="8214" max="8214" width="8.85546875" style="2" customWidth="1"/>
    <col min="8215" max="8215" width="8.5703125" style="2" customWidth="1"/>
    <col min="8216" max="8448" width="18.28515625" style="2"/>
    <col min="8449" max="8449" width="5.28515625" style="2" customWidth="1"/>
    <col min="8450" max="8450" width="16.7109375" style="2" customWidth="1"/>
    <col min="8451" max="8451" width="8.42578125" style="2" customWidth="1"/>
    <col min="8452" max="8452" width="12.85546875" style="2" customWidth="1"/>
    <col min="8453" max="8453" width="11.28515625" style="2" customWidth="1"/>
    <col min="8454" max="8454" width="11" style="2" customWidth="1"/>
    <col min="8455" max="8455" width="8.42578125" style="2" customWidth="1"/>
    <col min="8456" max="8456" width="8.85546875" style="2" customWidth="1"/>
    <col min="8457" max="8457" width="7.140625" style="2" customWidth="1"/>
    <col min="8458" max="8458" width="5.7109375" style="2" customWidth="1"/>
    <col min="8459" max="8459" width="4" style="2" customWidth="1"/>
    <col min="8460" max="8460" width="7.7109375" style="2" customWidth="1"/>
    <col min="8461" max="8461" width="8.140625" style="2" customWidth="1"/>
    <col min="8462" max="8462" width="10.42578125" style="2" customWidth="1"/>
    <col min="8463" max="8463" width="12.140625" style="2" customWidth="1"/>
    <col min="8464" max="8464" width="14.42578125" style="2" customWidth="1"/>
    <col min="8465" max="8465" width="28.5703125" style="2" customWidth="1"/>
    <col min="8466" max="8466" width="12.28515625" style="2" customWidth="1"/>
    <col min="8467" max="8467" width="3.7109375" style="2" customWidth="1"/>
    <col min="8468" max="8468" width="11.7109375" style="2" customWidth="1"/>
    <col min="8469" max="8469" width="9.140625" style="2" customWidth="1"/>
    <col min="8470" max="8470" width="8.85546875" style="2" customWidth="1"/>
    <col min="8471" max="8471" width="8.5703125" style="2" customWidth="1"/>
    <col min="8472" max="8704" width="18.28515625" style="2"/>
    <col min="8705" max="8705" width="5.28515625" style="2" customWidth="1"/>
    <col min="8706" max="8706" width="16.7109375" style="2" customWidth="1"/>
    <col min="8707" max="8707" width="8.42578125" style="2" customWidth="1"/>
    <col min="8708" max="8708" width="12.85546875" style="2" customWidth="1"/>
    <col min="8709" max="8709" width="11.28515625" style="2" customWidth="1"/>
    <col min="8710" max="8710" width="11" style="2" customWidth="1"/>
    <col min="8711" max="8711" width="8.42578125" style="2" customWidth="1"/>
    <col min="8712" max="8712" width="8.85546875" style="2" customWidth="1"/>
    <col min="8713" max="8713" width="7.140625" style="2" customWidth="1"/>
    <col min="8714" max="8714" width="5.7109375" style="2" customWidth="1"/>
    <col min="8715" max="8715" width="4" style="2" customWidth="1"/>
    <col min="8716" max="8716" width="7.7109375" style="2" customWidth="1"/>
    <col min="8717" max="8717" width="8.140625" style="2" customWidth="1"/>
    <col min="8718" max="8718" width="10.42578125" style="2" customWidth="1"/>
    <col min="8719" max="8719" width="12.140625" style="2" customWidth="1"/>
    <col min="8720" max="8720" width="14.42578125" style="2" customWidth="1"/>
    <col min="8721" max="8721" width="28.5703125" style="2" customWidth="1"/>
    <col min="8722" max="8722" width="12.28515625" style="2" customWidth="1"/>
    <col min="8723" max="8723" width="3.7109375" style="2" customWidth="1"/>
    <col min="8724" max="8724" width="11.7109375" style="2" customWidth="1"/>
    <col min="8725" max="8725" width="9.140625" style="2" customWidth="1"/>
    <col min="8726" max="8726" width="8.85546875" style="2" customWidth="1"/>
    <col min="8727" max="8727" width="8.5703125" style="2" customWidth="1"/>
    <col min="8728" max="8960" width="18.28515625" style="2"/>
    <col min="8961" max="8961" width="5.28515625" style="2" customWidth="1"/>
    <col min="8962" max="8962" width="16.7109375" style="2" customWidth="1"/>
    <col min="8963" max="8963" width="8.42578125" style="2" customWidth="1"/>
    <col min="8964" max="8964" width="12.85546875" style="2" customWidth="1"/>
    <col min="8965" max="8965" width="11.28515625" style="2" customWidth="1"/>
    <col min="8966" max="8966" width="11" style="2" customWidth="1"/>
    <col min="8967" max="8967" width="8.42578125" style="2" customWidth="1"/>
    <col min="8968" max="8968" width="8.85546875" style="2" customWidth="1"/>
    <col min="8969" max="8969" width="7.140625" style="2" customWidth="1"/>
    <col min="8970" max="8970" width="5.7109375" style="2" customWidth="1"/>
    <col min="8971" max="8971" width="4" style="2" customWidth="1"/>
    <col min="8972" max="8972" width="7.7109375" style="2" customWidth="1"/>
    <col min="8973" max="8973" width="8.140625" style="2" customWidth="1"/>
    <col min="8974" max="8974" width="10.42578125" style="2" customWidth="1"/>
    <col min="8975" max="8975" width="12.140625" style="2" customWidth="1"/>
    <col min="8976" max="8976" width="14.42578125" style="2" customWidth="1"/>
    <col min="8977" max="8977" width="28.5703125" style="2" customWidth="1"/>
    <col min="8978" max="8978" width="12.28515625" style="2" customWidth="1"/>
    <col min="8979" max="8979" width="3.7109375" style="2" customWidth="1"/>
    <col min="8980" max="8980" width="11.7109375" style="2" customWidth="1"/>
    <col min="8981" max="8981" width="9.140625" style="2" customWidth="1"/>
    <col min="8982" max="8982" width="8.85546875" style="2" customWidth="1"/>
    <col min="8983" max="8983" width="8.5703125" style="2" customWidth="1"/>
    <col min="8984" max="9216" width="18.28515625" style="2"/>
    <col min="9217" max="9217" width="5.28515625" style="2" customWidth="1"/>
    <col min="9218" max="9218" width="16.7109375" style="2" customWidth="1"/>
    <col min="9219" max="9219" width="8.42578125" style="2" customWidth="1"/>
    <col min="9220" max="9220" width="12.85546875" style="2" customWidth="1"/>
    <col min="9221" max="9221" width="11.28515625" style="2" customWidth="1"/>
    <col min="9222" max="9222" width="11" style="2" customWidth="1"/>
    <col min="9223" max="9223" width="8.42578125" style="2" customWidth="1"/>
    <col min="9224" max="9224" width="8.85546875" style="2" customWidth="1"/>
    <col min="9225" max="9225" width="7.140625" style="2" customWidth="1"/>
    <col min="9226" max="9226" width="5.7109375" style="2" customWidth="1"/>
    <col min="9227" max="9227" width="4" style="2" customWidth="1"/>
    <col min="9228" max="9228" width="7.7109375" style="2" customWidth="1"/>
    <col min="9229" max="9229" width="8.140625" style="2" customWidth="1"/>
    <col min="9230" max="9230" width="10.42578125" style="2" customWidth="1"/>
    <col min="9231" max="9231" width="12.140625" style="2" customWidth="1"/>
    <col min="9232" max="9232" width="14.42578125" style="2" customWidth="1"/>
    <col min="9233" max="9233" width="28.5703125" style="2" customWidth="1"/>
    <col min="9234" max="9234" width="12.28515625" style="2" customWidth="1"/>
    <col min="9235" max="9235" width="3.7109375" style="2" customWidth="1"/>
    <col min="9236" max="9236" width="11.7109375" style="2" customWidth="1"/>
    <col min="9237" max="9237" width="9.140625" style="2" customWidth="1"/>
    <col min="9238" max="9238" width="8.85546875" style="2" customWidth="1"/>
    <col min="9239" max="9239" width="8.5703125" style="2" customWidth="1"/>
    <col min="9240" max="9472" width="18.28515625" style="2"/>
    <col min="9473" max="9473" width="5.28515625" style="2" customWidth="1"/>
    <col min="9474" max="9474" width="16.7109375" style="2" customWidth="1"/>
    <col min="9475" max="9475" width="8.42578125" style="2" customWidth="1"/>
    <col min="9476" max="9476" width="12.85546875" style="2" customWidth="1"/>
    <col min="9477" max="9477" width="11.28515625" style="2" customWidth="1"/>
    <col min="9478" max="9478" width="11" style="2" customWidth="1"/>
    <col min="9479" max="9479" width="8.42578125" style="2" customWidth="1"/>
    <col min="9480" max="9480" width="8.85546875" style="2" customWidth="1"/>
    <col min="9481" max="9481" width="7.140625" style="2" customWidth="1"/>
    <col min="9482" max="9482" width="5.7109375" style="2" customWidth="1"/>
    <col min="9483" max="9483" width="4" style="2" customWidth="1"/>
    <col min="9484" max="9484" width="7.7109375" style="2" customWidth="1"/>
    <col min="9485" max="9485" width="8.140625" style="2" customWidth="1"/>
    <col min="9486" max="9486" width="10.42578125" style="2" customWidth="1"/>
    <col min="9487" max="9487" width="12.140625" style="2" customWidth="1"/>
    <col min="9488" max="9488" width="14.42578125" style="2" customWidth="1"/>
    <col min="9489" max="9489" width="28.5703125" style="2" customWidth="1"/>
    <col min="9490" max="9490" width="12.28515625" style="2" customWidth="1"/>
    <col min="9491" max="9491" width="3.7109375" style="2" customWidth="1"/>
    <col min="9492" max="9492" width="11.7109375" style="2" customWidth="1"/>
    <col min="9493" max="9493" width="9.140625" style="2" customWidth="1"/>
    <col min="9494" max="9494" width="8.85546875" style="2" customWidth="1"/>
    <col min="9495" max="9495" width="8.5703125" style="2" customWidth="1"/>
    <col min="9496" max="9728" width="18.28515625" style="2"/>
    <col min="9729" max="9729" width="5.28515625" style="2" customWidth="1"/>
    <col min="9730" max="9730" width="16.7109375" style="2" customWidth="1"/>
    <col min="9731" max="9731" width="8.42578125" style="2" customWidth="1"/>
    <col min="9732" max="9732" width="12.85546875" style="2" customWidth="1"/>
    <col min="9733" max="9733" width="11.28515625" style="2" customWidth="1"/>
    <col min="9734" max="9734" width="11" style="2" customWidth="1"/>
    <col min="9735" max="9735" width="8.42578125" style="2" customWidth="1"/>
    <col min="9736" max="9736" width="8.85546875" style="2" customWidth="1"/>
    <col min="9737" max="9737" width="7.140625" style="2" customWidth="1"/>
    <col min="9738" max="9738" width="5.7109375" style="2" customWidth="1"/>
    <col min="9739" max="9739" width="4" style="2" customWidth="1"/>
    <col min="9740" max="9740" width="7.7109375" style="2" customWidth="1"/>
    <col min="9741" max="9741" width="8.140625" style="2" customWidth="1"/>
    <col min="9742" max="9742" width="10.42578125" style="2" customWidth="1"/>
    <col min="9743" max="9743" width="12.140625" style="2" customWidth="1"/>
    <col min="9744" max="9744" width="14.42578125" style="2" customWidth="1"/>
    <col min="9745" max="9745" width="28.5703125" style="2" customWidth="1"/>
    <col min="9746" max="9746" width="12.28515625" style="2" customWidth="1"/>
    <col min="9747" max="9747" width="3.7109375" style="2" customWidth="1"/>
    <col min="9748" max="9748" width="11.7109375" style="2" customWidth="1"/>
    <col min="9749" max="9749" width="9.140625" style="2" customWidth="1"/>
    <col min="9750" max="9750" width="8.85546875" style="2" customWidth="1"/>
    <col min="9751" max="9751" width="8.5703125" style="2" customWidth="1"/>
    <col min="9752" max="9984" width="18.28515625" style="2"/>
    <col min="9985" max="9985" width="5.28515625" style="2" customWidth="1"/>
    <col min="9986" max="9986" width="16.7109375" style="2" customWidth="1"/>
    <col min="9987" max="9987" width="8.42578125" style="2" customWidth="1"/>
    <col min="9988" max="9988" width="12.85546875" style="2" customWidth="1"/>
    <col min="9989" max="9989" width="11.28515625" style="2" customWidth="1"/>
    <col min="9990" max="9990" width="11" style="2" customWidth="1"/>
    <col min="9991" max="9991" width="8.42578125" style="2" customWidth="1"/>
    <col min="9992" max="9992" width="8.85546875" style="2" customWidth="1"/>
    <col min="9993" max="9993" width="7.140625" style="2" customWidth="1"/>
    <col min="9994" max="9994" width="5.7109375" style="2" customWidth="1"/>
    <col min="9995" max="9995" width="4" style="2" customWidth="1"/>
    <col min="9996" max="9996" width="7.7109375" style="2" customWidth="1"/>
    <col min="9997" max="9997" width="8.140625" style="2" customWidth="1"/>
    <col min="9998" max="9998" width="10.42578125" style="2" customWidth="1"/>
    <col min="9999" max="9999" width="12.140625" style="2" customWidth="1"/>
    <col min="10000" max="10000" width="14.42578125" style="2" customWidth="1"/>
    <col min="10001" max="10001" width="28.5703125" style="2" customWidth="1"/>
    <col min="10002" max="10002" width="12.28515625" style="2" customWidth="1"/>
    <col min="10003" max="10003" width="3.7109375" style="2" customWidth="1"/>
    <col min="10004" max="10004" width="11.7109375" style="2" customWidth="1"/>
    <col min="10005" max="10005" width="9.140625" style="2" customWidth="1"/>
    <col min="10006" max="10006" width="8.85546875" style="2" customWidth="1"/>
    <col min="10007" max="10007" width="8.5703125" style="2" customWidth="1"/>
    <col min="10008" max="10240" width="18.28515625" style="2"/>
    <col min="10241" max="10241" width="5.28515625" style="2" customWidth="1"/>
    <col min="10242" max="10242" width="16.7109375" style="2" customWidth="1"/>
    <col min="10243" max="10243" width="8.42578125" style="2" customWidth="1"/>
    <col min="10244" max="10244" width="12.85546875" style="2" customWidth="1"/>
    <col min="10245" max="10245" width="11.28515625" style="2" customWidth="1"/>
    <col min="10246" max="10246" width="11" style="2" customWidth="1"/>
    <col min="10247" max="10247" width="8.42578125" style="2" customWidth="1"/>
    <col min="10248" max="10248" width="8.85546875" style="2" customWidth="1"/>
    <col min="10249" max="10249" width="7.140625" style="2" customWidth="1"/>
    <col min="10250" max="10250" width="5.7109375" style="2" customWidth="1"/>
    <col min="10251" max="10251" width="4" style="2" customWidth="1"/>
    <col min="10252" max="10252" width="7.7109375" style="2" customWidth="1"/>
    <col min="10253" max="10253" width="8.140625" style="2" customWidth="1"/>
    <col min="10254" max="10254" width="10.42578125" style="2" customWidth="1"/>
    <col min="10255" max="10255" width="12.140625" style="2" customWidth="1"/>
    <col min="10256" max="10256" width="14.42578125" style="2" customWidth="1"/>
    <col min="10257" max="10257" width="28.5703125" style="2" customWidth="1"/>
    <col min="10258" max="10258" width="12.28515625" style="2" customWidth="1"/>
    <col min="10259" max="10259" width="3.7109375" style="2" customWidth="1"/>
    <col min="10260" max="10260" width="11.7109375" style="2" customWidth="1"/>
    <col min="10261" max="10261" width="9.140625" style="2" customWidth="1"/>
    <col min="10262" max="10262" width="8.85546875" style="2" customWidth="1"/>
    <col min="10263" max="10263" width="8.5703125" style="2" customWidth="1"/>
    <col min="10264" max="10496" width="18.28515625" style="2"/>
    <col min="10497" max="10497" width="5.28515625" style="2" customWidth="1"/>
    <col min="10498" max="10498" width="16.7109375" style="2" customWidth="1"/>
    <col min="10499" max="10499" width="8.42578125" style="2" customWidth="1"/>
    <col min="10500" max="10500" width="12.85546875" style="2" customWidth="1"/>
    <col min="10501" max="10501" width="11.28515625" style="2" customWidth="1"/>
    <col min="10502" max="10502" width="11" style="2" customWidth="1"/>
    <col min="10503" max="10503" width="8.42578125" style="2" customWidth="1"/>
    <col min="10504" max="10504" width="8.85546875" style="2" customWidth="1"/>
    <col min="10505" max="10505" width="7.140625" style="2" customWidth="1"/>
    <col min="10506" max="10506" width="5.7109375" style="2" customWidth="1"/>
    <col min="10507" max="10507" width="4" style="2" customWidth="1"/>
    <col min="10508" max="10508" width="7.7109375" style="2" customWidth="1"/>
    <col min="10509" max="10509" width="8.140625" style="2" customWidth="1"/>
    <col min="10510" max="10510" width="10.42578125" style="2" customWidth="1"/>
    <col min="10511" max="10511" width="12.140625" style="2" customWidth="1"/>
    <col min="10512" max="10512" width="14.42578125" style="2" customWidth="1"/>
    <col min="10513" max="10513" width="28.5703125" style="2" customWidth="1"/>
    <col min="10514" max="10514" width="12.28515625" style="2" customWidth="1"/>
    <col min="10515" max="10515" width="3.7109375" style="2" customWidth="1"/>
    <col min="10516" max="10516" width="11.7109375" style="2" customWidth="1"/>
    <col min="10517" max="10517" width="9.140625" style="2" customWidth="1"/>
    <col min="10518" max="10518" width="8.85546875" style="2" customWidth="1"/>
    <col min="10519" max="10519" width="8.5703125" style="2" customWidth="1"/>
    <col min="10520" max="10752" width="18.28515625" style="2"/>
    <col min="10753" max="10753" width="5.28515625" style="2" customWidth="1"/>
    <col min="10754" max="10754" width="16.7109375" style="2" customWidth="1"/>
    <col min="10755" max="10755" width="8.42578125" style="2" customWidth="1"/>
    <col min="10756" max="10756" width="12.85546875" style="2" customWidth="1"/>
    <col min="10757" max="10757" width="11.28515625" style="2" customWidth="1"/>
    <col min="10758" max="10758" width="11" style="2" customWidth="1"/>
    <col min="10759" max="10759" width="8.42578125" style="2" customWidth="1"/>
    <col min="10760" max="10760" width="8.85546875" style="2" customWidth="1"/>
    <col min="10761" max="10761" width="7.140625" style="2" customWidth="1"/>
    <col min="10762" max="10762" width="5.7109375" style="2" customWidth="1"/>
    <col min="10763" max="10763" width="4" style="2" customWidth="1"/>
    <col min="10764" max="10764" width="7.7109375" style="2" customWidth="1"/>
    <col min="10765" max="10765" width="8.140625" style="2" customWidth="1"/>
    <col min="10766" max="10766" width="10.42578125" style="2" customWidth="1"/>
    <col min="10767" max="10767" width="12.140625" style="2" customWidth="1"/>
    <col min="10768" max="10768" width="14.42578125" style="2" customWidth="1"/>
    <col min="10769" max="10769" width="28.5703125" style="2" customWidth="1"/>
    <col min="10770" max="10770" width="12.28515625" style="2" customWidth="1"/>
    <col min="10771" max="10771" width="3.7109375" style="2" customWidth="1"/>
    <col min="10772" max="10772" width="11.7109375" style="2" customWidth="1"/>
    <col min="10773" max="10773" width="9.140625" style="2" customWidth="1"/>
    <col min="10774" max="10774" width="8.85546875" style="2" customWidth="1"/>
    <col min="10775" max="10775" width="8.5703125" style="2" customWidth="1"/>
    <col min="10776" max="11008" width="18.28515625" style="2"/>
    <col min="11009" max="11009" width="5.28515625" style="2" customWidth="1"/>
    <col min="11010" max="11010" width="16.7109375" style="2" customWidth="1"/>
    <col min="11011" max="11011" width="8.42578125" style="2" customWidth="1"/>
    <col min="11012" max="11012" width="12.85546875" style="2" customWidth="1"/>
    <col min="11013" max="11013" width="11.28515625" style="2" customWidth="1"/>
    <col min="11014" max="11014" width="11" style="2" customWidth="1"/>
    <col min="11015" max="11015" width="8.42578125" style="2" customWidth="1"/>
    <col min="11016" max="11016" width="8.85546875" style="2" customWidth="1"/>
    <col min="11017" max="11017" width="7.140625" style="2" customWidth="1"/>
    <col min="11018" max="11018" width="5.7109375" style="2" customWidth="1"/>
    <col min="11019" max="11019" width="4" style="2" customWidth="1"/>
    <col min="11020" max="11020" width="7.7109375" style="2" customWidth="1"/>
    <col min="11021" max="11021" width="8.140625" style="2" customWidth="1"/>
    <col min="11022" max="11022" width="10.42578125" style="2" customWidth="1"/>
    <col min="11023" max="11023" width="12.140625" style="2" customWidth="1"/>
    <col min="11024" max="11024" width="14.42578125" style="2" customWidth="1"/>
    <col min="11025" max="11025" width="28.5703125" style="2" customWidth="1"/>
    <col min="11026" max="11026" width="12.28515625" style="2" customWidth="1"/>
    <col min="11027" max="11027" width="3.7109375" style="2" customWidth="1"/>
    <col min="11028" max="11028" width="11.7109375" style="2" customWidth="1"/>
    <col min="11029" max="11029" width="9.140625" style="2" customWidth="1"/>
    <col min="11030" max="11030" width="8.85546875" style="2" customWidth="1"/>
    <col min="11031" max="11031" width="8.5703125" style="2" customWidth="1"/>
    <col min="11032" max="11264" width="18.28515625" style="2"/>
    <col min="11265" max="11265" width="5.28515625" style="2" customWidth="1"/>
    <col min="11266" max="11266" width="16.7109375" style="2" customWidth="1"/>
    <col min="11267" max="11267" width="8.42578125" style="2" customWidth="1"/>
    <col min="11268" max="11268" width="12.85546875" style="2" customWidth="1"/>
    <col min="11269" max="11269" width="11.28515625" style="2" customWidth="1"/>
    <col min="11270" max="11270" width="11" style="2" customWidth="1"/>
    <col min="11271" max="11271" width="8.42578125" style="2" customWidth="1"/>
    <col min="11272" max="11272" width="8.85546875" style="2" customWidth="1"/>
    <col min="11273" max="11273" width="7.140625" style="2" customWidth="1"/>
    <col min="11274" max="11274" width="5.7109375" style="2" customWidth="1"/>
    <col min="11275" max="11275" width="4" style="2" customWidth="1"/>
    <col min="11276" max="11276" width="7.7109375" style="2" customWidth="1"/>
    <col min="11277" max="11277" width="8.140625" style="2" customWidth="1"/>
    <col min="11278" max="11278" width="10.42578125" style="2" customWidth="1"/>
    <col min="11279" max="11279" width="12.140625" style="2" customWidth="1"/>
    <col min="11280" max="11280" width="14.42578125" style="2" customWidth="1"/>
    <col min="11281" max="11281" width="28.5703125" style="2" customWidth="1"/>
    <col min="11282" max="11282" width="12.28515625" style="2" customWidth="1"/>
    <col min="11283" max="11283" width="3.7109375" style="2" customWidth="1"/>
    <col min="11284" max="11284" width="11.7109375" style="2" customWidth="1"/>
    <col min="11285" max="11285" width="9.140625" style="2" customWidth="1"/>
    <col min="11286" max="11286" width="8.85546875" style="2" customWidth="1"/>
    <col min="11287" max="11287" width="8.5703125" style="2" customWidth="1"/>
    <col min="11288" max="11520" width="18.28515625" style="2"/>
    <col min="11521" max="11521" width="5.28515625" style="2" customWidth="1"/>
    <col min="11522" max="11522" width="16.7109375" style="2" customWidth="1"/>
    <col min="11523" max="11523" width="8.42578125" style="2" customWidth="1"/>
    <col min="11524" max="11524" width="12.85546875" style="2" customWidth="1"/>
    <col min="11525" max="11525" width="11.28515625" style="2" customWidth="1"/>
    <col min="11526" max="11526" width="11" style="2" customWidth="1"/>
    <col min="11527" max="11527" width="8.42578125" style="2" customWidth="1"/>
    <col min="11528" max="11528" width="8.85546875" style="2" customWidth="1"/>
    <col min="11529" max="11529" width="7.140625" style="2" customWidth="1"/>
    <col min="11530" max="11530" width="5.7109375" style="2" customWidth="1"/>
    <col min="11531" max="11531" width="4" style="2" customWidth="1"/>
    <col min="11532" max="11532" width="7.7109375" style="2" customWidth="1"/>
    <col min="11533" max="11533" width="8.140625" style="2" customWidth="1"/>
    <col min="11534" max="11534" width="10.42578125" style="2" customWidth="1"/>
    <col min="11535" max="11535" width="12.140625" style="2" customWidth="1"/>
    <col min="11536" max="11536" width="14.42578125" style="2" customWidth="1"/>
    <col min="11537" max="11537" width="28.5703125" style="2" customWidth="1"/>
    <col min="11538" max="11538" width="12.28515625" style="2" customWidth="1"/>
    <col min="11539" max="11539" width="3.7109375" style="2" customWidth="1"/>
    <col min="11540" max="11540" width="11.7109375" style="2" customWidth="1"/>
    <col min="11541" max="11541" width="9.140625" style="2" customWidth="1"/>
    <col min="11542" max="11542" width="8.85546875" style="2" customWidth="1"/>
    <col min="11543" max="11543" width="8.5703125" style="2" customWidth="1"/>
    <col min="11544" max="11776" width="18.28515625" style="2"/>
    <col min="11777" max="11777" width="5.28515625" style="2" customWidth="1"/>
    <col min="11778" max="11778" width="16.7109375" style="2" customWidth="1"/>
    <col min="11779" max="11779" width="8.42578125" style="2" customWidth="1"/>
    <col min="11780" max="11780" width="12.85546875" style="2" customWidth="1"/>
    <col min="11781" max="11781" width="11.28515625" style="2" customWidth="1"/>
    <col min="11782" max="11782" width="11" style="2" customWidth="1"/>
    <col min="11783" max="11783" width="8.42578125" style="2" customWidth="1"/>
    <col min="11784" max="11784" width="8.85546875" style="2" customWidth="1"/>
    <col min="11785" max="11785" width="7.140625" style="2" customWidth="1"/>
    <col min="11786" max="11786" width="5.7109375" style="2" customWidth="1"/>
    <col min="11787" max="11787" width="4" style="2" customWidth="1"/>
    <col min="11788" max="11788" width="7.7109375" style="2" customWidth="1"/>
    <col min="11789" max="11789" width="8.140625" style="2" customWidth="1"/>
    <col min="11790" max="11790" width="10.42578125" style="2" customWidth="1"/>
    <col min="11791" max="11791" width="12.140625" style="2" customWidth="1"/>
    <col min="11792" max="11792" width="14.42578125" style="2" customWidth="1"/>
    <col min="11793" max="11793" width="28.5703125" style="2" customWidth="1"/>
    <col min="11794" max="11794" width="12.28515625" style="2" customWidth="1"/>
    <col min="11795" max="11795" width="3.7109375" style="2" customWidth="1"/>
    <col min="11796" max="11796" width="11.7109375" style="2" customWidth="1"/>
    <col min="11797" max="11797" width="9.140625" style="2" customWidth="1"/>
    <col min="11798" max="11798" width="8.85546875" style="2" customWidth="1"/>
    <col min="11799" max="11799" width="8.5703125" style="2" customWidth="1"/>
    <col min="11800" max="12032" width="18.28515625" style="2"/>
    <col min="12033" max="12033" width="5.28515625" style="2" customWidth="1"/>
    <col min="12034" max="12034" width="16.7109375" style="2" customWidth="1"/>
    <col min="12035" max="12035" width="8.42578125" style="2" customWidth="1"/>
    <col min="12036" max="12036" width="12.85546875" style="2" customWidth="1"/>
    <col min="12037" max="12037" width="11.28515625" style="2" customWidth="1"/>
    <col min="12038" max="12038" width="11" style="2" customWidth="1"/>
    <col min="12039" max="12039" width="8.42578125" style="2" customWidth="1"/>
    <col min="12040" max="12040" width="8.85546875" style="2" customWidth="1"/>
    <col min="12041" max="12041" width="7.140625" style="2" customWidth="1"/>
    <col min="12042" max="12042" width="5.7109375" style="2" customWidth="1"/>
    <col min="12043" max="12043" width="4" style="2" customWidth="1"/>
    <col min="12044" max="12044" width="7.7109375" style="2" customWidth="1"/>
    <col min="12045" max="12045" width="8.140625" style="2" customWidth="1"/>
    <col min="12046" max="12046" width="10.42578125" style="2" customWidth="1"/>
    <col min="12047" max="12047" width="12.140625" style="2" customWidth="1"/>
    <col min="12048" max="12048" width="14.42578125" style="2" customWidth="1"/>
    <col min="12049" max="12049" width="28.5703125" style="2" customWidth="1"/>
    <col min="12050" max="12050" width="12.28515625" style="2" customWidth="1"/>
    <col min="12051" max="12051" width="3.7109375" style="2" customWidth="1"/>
    <col min="12052" max="12052" width="11.7109375" style="2" customWidth="1"/>
    <col min="12053" max="12053" width="9.140625" style="2" customWidth="1"/>
    <col min="12054" max="12054" width="8.85546875" style="2" customWidth="1"/>
    <col min="12055" max="12055" width="8.5703125" style="2" customWidth="1"/>
    <col min="12056" max="12288" width="18.28515625" style="2"/>
    <col min="12289" max="12289" width="5.28515625" style="2" customWidth="1"/>
    <col min="12290" max="12290" width="16.7109375" style="2" customWidth="1"/>
    <col min="12291" max="12291" width="8.42578125" style="2" customWidth="1"/>
    <col min="12292" max="12292" width="12.85546875" style="2" customWidth="1"/>
    <col min="12293" max="12293" width="11.28515625" style="2" customWidth="1"/>
    <col min="12294" max="12294" width="11" style="2" customWidth="1"/>
    <col min="12295" max="12295" width="8.42578125" style="2" customWidth="1"/>
    <col min="12296" max="12296" width="8.85546875" style="2" customWidth="1"/>
    <col min="12297" max="12297" width="7.140625" style="2" customWidth="1"/>
    <col min="12298" max="12298" width="5.7109375" style="2" customWidth="1"/>
    <col min="12299" max="12299" width="4" style="2" customWidth="1"/>
    <col min="12300" max="12300" width="7.7109375" style="2" customWidth="1"/>
    <col min="12301" max="12301" width="8.140625" style="2" customWidth="1"/>
    <col min="12302" max="12302" width="10.42578125" style="2" customWidth="1"/>
    <col min="12303" max="12303" width="12.140625" style="2" customWidth="1"/>
    <col min="12304" max="12304" width="14.42578125" style="2" customWidth="1"/>
    <col min="12305" max="12305" width="28.5703125" style="2" customWidth="1"/>
    <col min="12306" max="12306" width="12.28515625" style="2" customWidth="1"/>
    <col min="12307" max="12307" width="3.7109375" style="2" customWidth="1"/>
    <col min="12308" max="12308" width="11.7109375" style="2" customWidth="1"/>
    <col min="12309" max="12309" width="9.140625" style="2" customWidth="1"/>
    <col min="12310" max="12310" width="8.85546875" style="2" customWidth="1"/>
    <col min="12311" max="12311" width="8.5703125" style="2" customWidth="1"/>
    <col min="12312" max="12544" width="18.28515625" style="2"/>
    <col min="12545" max="12545" width="5.28515625" style="2" customWidth="1"/>
    <col min="12546" max="12546" width="16.7109375" style="2" customWidth="1"/>
    <col min="12547" max="12547" width="8.42578125" style="2" customWidth="1"/>
    <col min="12548" max="12548" width="12.85546875" style="2" customWidth="1"/>
    <col min="12549" max="12549" width="11.28515625" style="2" customWidth="1"/>
    <col min="12550" max="12550" width="11" style="2" customWidth="1"/>
    <col min="12551" max="12551" width="8.42578125" style="2" customWidth="1"/>
    <col min="12552" max="12552" width="8.85546875" style="2" customWidth="1"/>
    <col min="12553" max="12553" width="7.140625" style="2" customWidth="1"/>
    <col min="12554" max="12554" width="5.7109375" style="2" customWidth="1"/>
    <col min="12555" max="12555" width="4" style="2" customWidth="1"/>
    <col min="12556" max="12556" width="7.7109375" style="2" customWidth="1"/>
    <col min="12557" max="12557" width="8.140625" style="2" customWidth="1"/>
    <col min="12558" max="12558" width="10.42578125" style="2" customWidth="1"/>
    <col min="12559" max="12559" width="12.140625" style="2" customWidth="1"/>
    <col min="12560" max="12560" width="14.42578125" style="2" customWidth="1"/>
    <col min="12561" max="12561" width="28.5703125" style="2" customWidth="1"/>
    <col min="12562" max="12562" width="12.28515625" style="2" customWidth="1"/>
    <col min="12563" max="12563" width="3.7109375" style="2" customWidth="1"/>
    <col min="12564" max="12564" width="11.7109375" style="2" customWidth="1"/>
    <col min="12565" max="12565" width="9.140625" style="2" customWidth="1"/>
    <col min="12566" max="12566" width="8.85546875" style="2" customWidth="1"/>
    <col min="12567" max="12567" width="8.5703125" style="2" customWidth="1"/>
    <col min="12568" max="12800" width="18.28515625" style="2"/>
    <col min="12801" max="12801" width="5.28515625" style="2" customWidth="1"/>
    <col min="12802" max="12802" width="16.7109375" style="2" customWidth="1"/>
    <col min="12803" max="12803" width="8.42578125" style="2" customWidth="1"/>
    <col min="12804" max="12804" width="12.85546875" style="2" customWidth="1"/>
    <col min="12805" max="12805" width="11.28515625" style="2" customWidth="1"/>
    <col min="12806" max="12806" width="11" style="2" customWidth="1"/>
    <col min="12807" max="12807" width="8.42578125" style="2" customWidth="1"/>
    <col min="12808" max="12808" width="8.85546875" style="2" customWidth="1"/>
    <col min="12809" max="12809" width="7.140625" style="2" customWidth="1"/>
    <col min="12810" max="12810" width="5.7109375" style="2" customWidth="1"/>
    <col min="12811" max="12811" width="4" style="2" customWidth="1"/>
    <col min="12812" max="12812" width="7.7109375" style="2" customWidth="1"/>
    <col min="12813" max="12813" width="8.140625" style="2" customWidth="1"/>
    <col min="12814" max="12814" width="10.42578125" style="2" customWidth="1"/>
    <col min="12815" max="12815" width="12.140625" style="2" customWidth="1"/>
    <col min="12816" max="12816" width="14.42578125" style="2" customWidth="1"/>
    <col min="12817" max="12817" width="28.5703125" style="2" customWidth="1"/>
    <col min="12818" max="12818" width="12.28515625" style="2" customWidth="1"/>
    <col min="12819" max="12819" width="3.7109375" style="2" customWidth="1"/>
    <col min="12820" max="12820" width="11.7109375" style="2" customWidth="1"/>
    <col min="12821" max="12821" width="9.140625" style="2" customWidth="1"/>
    <col min="12822" max="12822" width="8.85546875" style="2" customWidth="1"/>
    <col min="12823" max="12823" width="8.5703125" style="2" customWidth="1"/>
    <col min="12824" max="13056" width="18.28515625" style="2"/>
    <col min="13057" max="13057" width="5.28515625" style="2" customWidth="1"/>
    <col min="13058" max="13058" width="16.7109375" style="2" customWidth="1"/>
    <col min="13059" max="13059" width="8.42578125" style="2" customWidth="1"/>
    <col min="13060" max="13060" width="12.85546875" style="2" customWidth="1"/>
    <col min="13061" max="13061" width="11.28515625" style="2" customWidth="1"/>
    <col min="13062" max="13062" width="11" style="2" customWidth="1"/>
    <col min="13063" max="13063" width="8.42578125" style="2" customWidth="1"/>
    <col min="13064" max="13064" width="8.85546875" style="2" customWidth="1"/>
    <col min="13065" max="13065" width="7.140625" style="2" customWidth="1"/>
    <col min="13066" max="13066" width="5.7109375" style="2" customWidth="1"/>
    <col min="13067" max="13067" width="4" style="2" customWidth="1"/>
    <col min="13068" max="13068" width="7.7109375" style="2" customWidth="1"/>
    <col min="13069" max="13069" width="8.140625" style="2" customWidth="1"/>
    <col min="13070" max="13070" width="10.42578125" style="2" customWidth="1"/>
    <col min="13071" max="13071" width="12.140625" style="2" customWidth="1"/>
    <col min="13072" max="13072" width="14.42578125" style="2" customWidth="1"/>
    <col min="13073" max="13073" width="28.5703125" style="2" customWidth="1"/>
    <col min="13074" max="13074" width="12.28515625" style="2" customWidth="1"/>
    <col min="13075" max="13075" width="3.7109375" style="2" customWidth="1"/>
    <col min="13076" max="13076" width="11.7109375" style="2" customWidth="1"/>
    <col min="13077" max="13077" width="9.140625" style="2" customWidth="1"/>
    <col min="13078" max="13078" width="8.85546875" style="2" customWidth="1"/>
    <col min="13079" max="13079" width="8.5703125" style="2" customWidth="1"/>
    <col min="13080" max="13312" width="18.28515625" style="2"/>
    <col min="13313" max="13313" width="5.28515625" style="2" customWidth="1"/>
    <col min="13314" max="13314" width="16.7109375" style="2" customWidth="1"/>
    <col min="13315" max="13315" width="8.42578125" style="2" customWidth="1"/>
    <col min="13316" max="13316" width="12.85546875" style="2" customWidth="1"/>
    <col min="13317" max="13317" width="11.28515625" style="2" customWidth="1"/>
    <col min="13318" max="13318" width="11" style="2" customWidth="1"/>
    <col min="13319" max="13319" width="8.42578125" style="2" customWidth="1"/>
    <col min="13320" max="13320" width="8.85546875" style="2" customWidth="1"/>
    <col min="13321" max="13321" width="7.140625" style="2" customWidth="1"/>
    <col min="13322" max="13322" width="5.7109375" style="2" customWidth="1"/>
    <col min="13323" max="13323" width="4" style="2" customWidth="1"/>
    <col min="13324" max="13324" width="7.7109375" style="2" customWidth="1"/>
    <col min="13325" max="13325" width="8.140625" style="2" customWidth="1"/>
    <col min="13326" max="13326" width="10.42578125" style="2" customWidth="1"/>
    <col min="13327" max="13327" width="12.140625" style="2" customWidth="1"/>
    <col min="13328" max="13328" width="14.42578125" style="2" customWidth="1"/>
    <col min="13329" max="13329" width="28.5703125" style="2" customWidth="1"/>
    <col min="13330" max="13330" width="12.28515625" style="2" customWidth="1"/>
    <col min="13331" max="13331" width="3.7109375" style="2" customWidth="1"/>
    <col min="13332" max="13332" width="11.7109375" style="2" customWidth="1"/>
    <col min="13333" max="13333" width="9.140625" style="2" customWidth="1"/>
    <col min="13334" max="13334" width="8.85546875" style="2" customWidth="1"/>
    <col min="13335" max="13335" width="8.5703125" style="2" customWidth="1"/>
    <col min="13336" max="13568" width="18.28515625" style="2"/>
    <col min="13569" max="13569" width="5.28515625" style="2" customWidth="1"/>
    <col min="13570" max="13570" width="16.7109375" style="2" customWidth="1"/>
    <col min="13571" max="13571" width="8.42578125" style="2" customWidth="1"/>
    <col min="13572" max="13572" width="12.85546875" style="2" customWidth="1"/>
    <col min="13573" max="13573" width="11.28515625" style="2" customWidth="1"/>
    <col min="13574" max="13574" width="11" style="2" customWidth="1"/>
    <col min="13575" max="13575" width="8.42578125" style="2" customWidth="1"/>
    <col min="13576" max="13576" width="8.85546875" style="2" customWidth="1"/>
    <col min="13577" max="13577" width="7.140625" style="2" customWidth="1"/>
    <col min="13578" max="13578" width="5.7109375" style="2" customWidth="1"/>
    <col min="13579" max="13579" width="4" style="2" customWidth="1"/>
    <col min="13580" max="13580" width="7.7109375" style="2" customWidth="1"/>
    <col min="13581" max="13581" width="8.140625" style="2" customWidth="1"/>
    <col min="13582" max="13582" width="10.42578125" style="2" customWidth="1"/>
    <col min="13583" max="13583" width="12.140625" style="2" customWidth="1"/>
    <col min="13584" max="13584" width="14.42578125" style="2" customWidth="1"/>
    <col min="13585" max="13585" width="28.5703125" style="2" customWidth="1"/>
    <col min="13586" max="13586" width="12.28515625" style="2" customWidth="1"/>
    <col min="13587" max="13587" width="3.7109375" style="2" customWidth="1"/>
    <col min="13588" max="13588" width="11.7109375" style="2" customWidth="1"/>
    <col min="13589" max="13589" width="9.140625" style="2" customWidth="1"/>
    <col min="13590" max="13590" width="8.85546875" style="2" customWidth="1"/>
    <col min="13591" max="13591" width="8.5703125" style="2" customWidth="1"/>
    <col min="13592" max="13824" width="18.28515625" style="2"/>
    <col min="13825" max="13825" width="5.28515625" style="2" customWidth="1"/>
    <col min="13826" max="13826" width="16.7109375" style="2" customWidth="1"/>
    <col min="13827" max="13827" width="8.42578125" style="2" customWidth="1"/>
    <col min="13828" max="13828" width="12.85546875" style="2" customWidth="1"/>
    <col min="13829" max="13829" width="11.28515625" style="2" customWidth="1"/>
    <col min="13830" max="13830" width="11" style="2" customWidth="1"/>
    <col min="13831" max="13831" width="8.42578125" style="2" customWidth="1"/>
    <col min="13832" max="13832" width="8.85546875" style="2" customWidth="1"/>
    <col min="13833" max="13833" width="7.140625" style="2" customWidth="1"/>
    <col min="13834" max="13834" width="5.7109375" style="2" customWidth="1"/>
    <col min="13835" max="13835" width="4" style="2" customWidth="1"/>
    <col min="13836" max="13836" width="7.7109375" style="2" customWidth="1"/>
    <col min="13837" max="13837" width="8.140625" style="2" customWidth="1"/>
    <col min="13838" max="13838" width="10.42578125" style="2" customWidth="1"/>
    <col min="13839" max="13839" width="12.140625" style="2" customWidth="1"/>
    <col min="13840" max="13840" width="14.42578125" style="2" customWidth="1"/>
    <col min="13841" max="13841" width="28.5703125" style="2" customWidth="1"/>
    <col min="13842" max="13842" width="12.28515625" style="2" customWidth="1"/>
    <col min="13843" max="13843" width="3.7109375" style="2" customWidth="1"/>
    <col min="13844" max="13844" width="11.7109375" style="2" customWidth="1"/>
    <col min="13845" max="13845" width="9.140625" style="2" customWidth="1"/>
    <col min="13846" max="13846" width="8.85546875" style="2" customWidth="1"/>
    <col min="13847" max="13847" width="8.5703125" style="2" customWidth="1"/>
    <col min="13848" max="14080" width="18.28515625" style="2"/>
    <col min="14081" max="14081" width="5.28515625" style="2" customWidth="1"/>
    <col min="14082" max="14082" width="16.7109375" style="2" customWidth="1"/>
    <col min="14083" max="14083" width="8.42578125" style="2" customWidth="1"/>
    <col min="14084" max="14084" width="12.85546875" style="2" customWidth="1"/>
    <col min="14085" max="14085" width="11.28515625" style="2" customWidth="1"/>
    <col min="14086" max="14086" width="11" style="2" customWidth="1"/>
    <col min="14087" max="14087" width="8.42578125" style="2" customWidth="1"/>
    <col min="14088" max="14088" width="8.85546875" style="2" customWidth="1"/>
    <col min="14089" max="14089" width="7.140625" style="2" customWidth="1"/>
    <col min="14090" max="14090" width="5.7109375" style="2" customWidth="1"/>
    <col min="14091" max="14091" width="4" style="2" customWidth="1"/>
    <col min="14092" max="14092" width="7.7109375" style="2" customWidth="1"/>
    <col min="14093" max="14093" width="8.140625" style="2" customWidth="1"/>
    <col min="14094" max="14094" width="10.42578125" style="2" customWidth="1"/>
    <col min="14095" max="14095" width="12.140625" style="2" customWidth="1"/>
    <col min="14096" max="14096" width="14.42578125" style="2" customWidth="1"/>
    <col min="14097" max="14097" width="28.5703125" style="2" customWidth="1"/>
    <col min="14098" max="14098" width="12.28515625" style="2" customWidth="1"/>
    <col min="14099" max="14099" width="3.7109375" style="2" customWidth="1"/>
    <col min="14100" max="14100" width="11.7109375" style="2" customWidth="1"/>
    <col min="14101" max="14101" width="9.140625" style="2" customWidth="1"/>
    <col min="14102" max="14102" width="8.85546875" style="2" customWidth="1"/>
    <col min="14103" max="14103" width="8.5703125" style="2" customWidth="1"/>
    <col min="14104" max="14336" width="18.28515625" style="2"/>
    <col min="14337" max="14337" width="5.28515625" style="2" customWidth="1"/>
    <col min="14338" max="14338" width="16.7109375" style="2" customWidth="1"/>
    <col min="14339" max="14339" width="8.42578125" style="2" customWidth="1"/>
    <col min="14340" max="14340" width="12.85546875" style="2" customWidth="1"/>
    <col min="14341" max="14341" width="11.28515625" style="2" customWidth="1"/>
    <col min="14342" max="14342" width="11" style="2" customWidth="1"/>
    <col min="14343" max="14343" width="8.42578125" style="2" customWidth="1"/>
    <col min="14344" max="14344" width="8.85546875" style="2" customWidth="1"/>
    <col min="14345" max="14345" width="7.140625" style="2" customWidth="1"/>
    <col min="14346" max="14346" width="5.7109375" style="2" customWidth="1"/>
    <col min="14347" max="14347" width="4" style="2" customWidth="1"/>
    <col min="14348" max="14348" width="7.7109375" style="2" customWidth="1"/>
    <col min="14349" max="14349" width="8.140625" style="2" customWidth="1"/>
    <col min="14350" max="14350" width="10.42578125" style="2" customWidth="1"/>
    <col min="14351" max="14351" width="12.140625" style="2" customWidth="1"/>
    <col min="14352" max="14352" width="14.42578125" style="2" customWidth="1"/>
    <col min="14353" max="14353" width="28.5703125" style="2" customWidth="1"/>
    <col min="14354" max="14354" width="12.28515625" style="2" customWidth="1"/>
    <col min="14355" max="14355" width="3.7109375" style="2" customWidth="1"/>
    <col min="14356" max="14356" width="11.7109375" style="2" customWidth="1"/>
    <col min="14357" max="14357" width="9.140625" style="2" customWidth="1"/>
    <col min="14358" max="14358" width="8.85546875" style="2" customWidth="1"/>
    <col min="14359" max="14359" width="8.5703125" style="2" customWidth="1"/>
    <col min="14360" max="14592" width="18.28515625" style="2"/>
    <col min="14593" max="14593" width="5.28515625" style="2" customWidth="1"/>
    <col min="14594" max="14594" width="16.7109375" style="2" customWidth="1"/>
    <col min="14595" max="14595" width="8.42578125" style="2" customWidth="1"/>
    <col min="14596" max="14596" width="12.85546875" style="2" customWidth="1"/>
    <col min="14597" max="14597" width="11.28515625" style="2" customWidth="1"/>
    <col min="14598" max="14598" width="11" style="2" customWidth="1"/>
    <col min="14599" max="14599" width="8.42578125" style="2" customWidth="1"/>
    <col min="14600" max="14600" width="8.85546875" style="2" customWidth="1"/>
    <col min="14601" max="14601" width="7.140625" style="2" customWidth="1"/>
    <col min="14602" max="14602" width="5.7109375" style="2" customWidth="1"/>
    <col min="14603" max="14603" width="4" style="2" customWidth="1"/>
    <col min="14604" max="14604" width="7.7109375" style="2" customWidth="1"/>
    <col min="14605" max="14605" width="8.140625" style="2" customWidth="1"/>
    <col min="14606" max="14606" width="10.42578125" style="2" customWidth="1"/>
    <col min="14607" max="14607" width="12.140625" style="2" customWidth="1"/>
    <col min="14608" max="14608" width="14.42578125" style="2" customWidth="1"/>
    <col min="14609" max="14609" width="28.5703125" style="2" customWidth="1"/>
    <col min="14610" max="14610" width="12.28515625" style="2" customWidth="1"/>
    <col min="14611" max="14611" width="3.7109375" style="2" customWidth="1"/>
    <col min="14612" max="14612" width="11.7109375" style="2" customWidth="1"/>
    <col min="14613" max="14613" width="9.140625" style="2" customWidth="1"/>
    <col min="14614" max="14614" width="8.85546875" style="2" customWidth="1"/>
    <col min="14615" max="14615" width="8.5703125" style="2" customWidth="1"/>
    <col min="14616" max="14848" width="18.28515625" style="2"/>
    <col min="14849" max="14849" width="5.28515625" style="2" customWidth="1"/>
    <col min="14850" max="14850" width="16.7109375" style="2" customWidth="1"/>
    <col min="14851" max="14851" width="8.42578125" style="2" customWidth="1"/>
    <col min="14852" max="14852" width="12.85546875" style="2" customWidth="1"/>
    <col min="14853" max="14853" width="11.28515625" style="2" customWidth="1"/>
    <col min="14854" max="14854" width="11" style="2" customWidth="1"/>
    <col min="14855" max="14855" width="8.42578125" style="2" customWidth="1"/>
    <col min="14856" max="14856" width="8.85546875" style="2" customWidth="1"/>
    <col min="14857" max="14857" width="7.140625" style="2" customWidth="1"/>
    <col min="14858" max="14858" width="5.7109375" style="2" customWidth="1"/>
    <col min="14859" max="14859" width="4" style="2" customWidth="1"/>
    <col min="14860" max="14860" width="7.7109375" style="2" customWidth="1"/>
    <col min="14861" max="14861" width="8.140625" style="2" customWidth="1"/>
    <col min="14862" max="14862" width="10.42578125" style="2" customWidth="1"/>
    <col min="14863" max="14863" width="12.140625" style="2" customWidth="1"/>
    <col min="14864" max="14864" width="14.42578125" style="2" customWidth="1"/>
    <col min="14865" max="14865" width="28.5703125" style="2" customWidth="1"/>
    <col min="14866" max="14866" width="12.28515625" style="2" customWidth="1"/>
    <col min="14867" max="14867" width="3.7109375" style="2" customWidth="1"/>
    <col min="14868" max="14868" width="11.7109375" style="2" customWidth="1"/>
    <col min="14869" max="14869" width="9.140625" style="2" customWidth="1"/>
    <col min="14870" max="14870" width="8.85546875" style="2" customWidth="1"/>
    <col min="14871" max="14871" width="8.5703125" style="2" customWidth="1"/>
    <col min="14872" max="15104" width="18.28515625" style="2"/>
    <col min="15105" max="15105" width="5.28515625" style="2" customWidth="1"/>
    <col min="15106" max="15106" width="16.7109375" style="2" customWidth="1"/>
    <col min="15107" max="15107" width="8.42578125" style="2" customWidth="1"/>
    <col min="15108" max="15108" width="12.85546875" style="2" customWidth="1"/>
    <col min="15109" max="15109" width="11.28515625" style="2" customWidth="1"/>
    <col min="15110" max="15110" width="11" style="2" customWidth="1"/>
    <col min="15111" max="15111" width="8.42578125" style="2" customWidth="1"/>
    <col min="15112" max="15112" width="8.85546875" style="2" customWidth="1"/>
    <col min="15113" max="15113" width="7.140625" style="2" customWidth="1"/>
    <col min="15114" max="15114" width="5.7109375" style="2" customWidth="1"/>
    <col min="15115" max="15115" width="4" style="2" customWidth="1"/>
    <col min="15116" max="15116" width="7.7109375" style="2" customWidth="1"/>
    <col min="15117" max="15117" width="8.140625" style="2" customWidth="1"/>
    <col min="15118" max="15118" width="10.42578125" style="2" customWidth="1"/>
    <col min="15119" max="15119" width="12.140625" style="2" customWidth="1"/>
    <col min="15120" max="15120" width="14.42578125" style="2" customWidth="1"/>
    <col min="15121" max="15121" width="28.5703125" style="2" customWidth="1"/>
    <col min="15122" max="15122" width="12.28515625" style="2" customWidth="1"/>
    <col min="15123" max="15123" width="3.7109375" style="2" customWidth="1"/>
    <col min="15124" max="15124" width="11.7109375" style="2" customWidth="1"/>
    <col min="15125" max="15125" width="9.140625" style="2" customWidth="1"/>
    <col min="15126" max="15126" width="8.85546875" style="2" customWidth="1"/>
    <col min="15127" max="15127" width="8.5703125" style="2" customWidth="1"/>
    <col min="15128" max="15360" width="18.28515625" style="2"/>
    <col min="15361" max="15361" width="5.28515625" style="2" customWidth="1"/>
    <col min="15362" max="15362" width="16.7109375" style="2" customWidth="1"/>
    <col min="15363" max="15363" width="8.42578125" style="2" customWidth="1"/>
    <col min="15364" max="15364" width="12.85546875" style="2" customWidth="1"/>
    <col min="15365" max="15365" width="11.28515625" style="2" customWidth="1"/>
    <col min="15366" max="15366" width="11" style="2" customWidth="1"/>
    <col min="15367" max="15367" width="8.42578125" style="2" customWidth="1"/>
    <col min="15368" max="15368" width="8.85546875" style="2" customWidth="1"/>
    <col min="15369" max="15369" width="7.140625" style="2" customWidth="1"/>
    <col min="15370" max="15370" width="5.7109375" style="2" customWidth="1"/>
    <col min="15371" max="15371" width="4" style="2" customWidth="1"/>
    <col min="15372" max="15372" width="7.7109375" style="2" customWidth="1"/>
    <col min="15373" max="15373" width="8.140625" style="2" customWidth="1"/>
    <col min="15374" max="15374" width="10.42578125" style="2" customWidth="1"/>
    <col min="15375" max="15375" width="12.140625" style="2" customWidth="1"/>
    <col min="15376" max="15376" width="14.42578125" style="2" customWidth="1"/>
    <col min="15377" max="15377" width="28.5703125" style="2" customWidth="1"/>
    <col min="15378" max="15378" width="12.28515625" style="2" customWidth="1"/>
    <col min="15379" max="15379" width="3.7109375" style="2" customWidth="1"/>
    <col min="15380" max="15380" width="11.7109375" style="2" customWidth="1"/>
    <col min="15381" max="15381" width="9.140625" style="2" customWidth="1"/>
    <col min="15382" max="15382" width="8.85546875" style="2" customWidth="1"/>
    <col min="15383" max="15383" width="8.5703125" style="2" customWidth="1"/>
    <col min="15384" max="15616" width="18.28515625" style="2"/>
    <col min="15617" max="15617" width="5.28515625" style="2" customWidth="1"/>
    <col min="15618" max="15618" width="16.7109375" style="2" customWidth="1"/>
    <col min="15619" max="15619" width="8.42578125" style="2" customWidth="1"/>
    <col min="15620" max="15620" width="12.85546875" style="2" customWidth="1"/>
    <col min="15621" max="15621" width="11.28515625" style="2" customWidth="1"/>
    <col min="15622" max="15622" width="11" style="2" customWidth="1"/>
    <col min="15623" max="15623" width="8.42578125" style="2" customWidth="1"/>
    <col min="15624" max="15624" width="8.85546875" style="2" customWidth="1"/>
    <col min="15625" max="15625" width="7.140625" style="2" customWidth="1"/>
    <col min="15626" max="15626" width="5.7109375" style="2" customWidth="1"/>
    <col min="15627" max="15627" width="4" style="2" customWidth="1"/>
    <col min="15628" max="15628" width="7.7109375" style="2" customWidth="1"/>
    <col min="15629" max="15629" width="8.140625" style="2" customWidth="1"/>
    <col min="15630" max="15630" width="10.42578125" style="2" customWidth="1"/>
    <col min="15631" max="15631" width="12.140625" style="2" customWidth="1"/>
    <col min="15632" max="15632" width="14.42578125" style="2" customWidth="1"/>
    <col min="15633" max="15633" width="28.5703125" style="2" customWidth="1"/>
    <col min="15634" max="15634" width="12.28515625" style="2" customWidth="1"/>
    <col min="15635" max="15635" width="3.7109375" style="2" customWidth="1"/>
    <col min="15636" max="15636" width="11.7109375" style="2" customWidth="1"/>
    <col min="15637" max="15637" width="9.140625" style="2" customWidth="1"/>
    <col min="15638" max="15638" width="8.85546875" style="2" customWidth="1"/>
    <col min="15639" max="15639" width="8.5703125" style="2" customWidth="1"/>
    <col min="15640" max="15872" width="18.28515625" style="2"/>
    <col min="15873" max="15873" width="5.28515625" style="2" customWidth="1"/>
    <col min="15874" max="15874" width="16.7109375" style="2" customWidth="1"/>
    <col min="15875" max="15875" width="8.42578125" style="2" customWidth="1"/>
    <col min="15876" max="15876" width="12.85546875" style="2" customWidth="1"/>
    <col min="15877" max="15877" width="11.28515625" style="2" customWidth="1"/>
    <col min="15878" max="15878" width="11" style="2" customWidth="1"/>
    <col min="15879" max="15879" width="8.42578125" style="2" customWidth="1"/>
    <col min="15880" max="15880" width="8.85546875" style="2" customWidth="1"/>
    <col min="15881" max="15881" width="7.140625" style="2" customWidth="1"/>
    <col min="15882" max="15882" width="5.7109375" style="2" customWidth="1"/>
    <col min="15883" max="15883" width="4" style="2" customWidth="1"/>
    <col min="15884" max="15884" width="7.7109375" style="2" customWidth="1"/>
    <col min="15885" max="15885" width="8.140625" style="2" customWidth="1"/>
    <col min="15886" max="15886" width="10.42578125" style="2" customWidth="1"/>
    <col min="15887" max="15887" width="12.140625" style="2" customWidth="1"/>
    <col min="15888" max="15888" width="14.42578125" style="2" customWidth="1"/>
    <col min="15889" max="15889" width="28.5703125" style="2" customWidth="1"/>
    <col min="15890" max="15890" width="12.28515625" style="2" customWidth="1"/>
    <col min="15891" max="15891" width="3.7109375" style="2" customWidth="1"/>
    <col min="15892" max="15892" width="11.7109375" style="2" customWidth="1"/>
    <col min="15893" max="15893" width="9.140625" style="2" customWidth="1"/>
    <col min="15894" max="15894" width="8.85546875" style="2" customWidth="1"/>
    <col min="15895" max="15895" width="8.5703125" style="2" customWidth="1"/>
    <col min="15896" max="16128" width="18.28515625" style="2"/>
    <col min="16129" max="16129" width="5.28515625" style="2" customWidth="1"/>
    <col min="16130" max="16130" width="16.7109375" style="2" customWidth="1"/>
    <col min="16131" max="16131" width="8.42578125" style="2" customWidth="1"/>
    <col min="16132" max="16132" width="12.85546875" style="2" customWidth="1"/>
    <col min="16133" max="16133" width="11.28515625" style="2" customWidth="1"/>
    <col min="16134" max="16134" width="11" style="2" customWidth="1"/>
    <col min="16135" max="16135" width="8.42578125" style="2" customWidth="1"/>
    <col min="16136" max="16136" width="8.85546875" style="2" customWidth="1"/>
    <col min="16137" max="16137" width="7.140625" style="2" customWidth="1"/>
    <col min="16138" max="16138" width="5.7109375" style="2" customWidth="1"/>
    <col min="16139" max="16139" width="4" style="2" customWidth="1"/>
    <col min="16140" max="16140" width="7.7109375" style="2" customWidth="1"/>
    <col min="16141" max="16141" width="8.140625" style="2" customWidth="1"/>
    <col min="16142" max="16142" width="10.42578125" style="2" customWidth="1"/>
    <col min="16143" max="16143" width="12.140625" style="2" customWidth="1"/>
    <col min="16144" max="16144" width="14.42578125" style="2" customWidth="1"/>
    <col min="16145" max="16145" width="28.5703125" style="2" customWidth="1"/>
    <col min="16146" max="16146" width="12.28515625" style="2" customWidth="1"/>
    <col min="16147" max="16147" width="3.7109375" style="2" customWidth="1"/>
    <col min="16148" max="16148" width="11.7109375" style="2" customWidth="1"/>
    <col min="16149" max="16149" width="9.140625" style="2" customWidth="1"/>
    <col min="16150" max="16150" width="8.85546875" style="2" customWidth="1"/>
    <col min="16151" max="16151" width="8.5703125" style="2" customWidth="1"/>
    <col min="16152" max="16384" width="18.28515625" style="2"/>
  </cols>
  <sheetData>
    <row r="1" spans="1:23" ht="12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3" ht="21.75" thickBot="1" x14ac:dyDescent="0.25">
      <c r="A2" s="307" t="s">
        <v>1285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9"/>
      <c r="T2" s="6"/>
      <c r="U2" s="6"/>
      <c r="V2" s="6"/>
      <c r="W2" s="6"/>
    </row>
    <row r="3" spans="1:23" s="10" customFormat="1" ht="25.5" thickBot="1" x14ac:dyDescent="0.3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17</v>
      </c>
      <c r="R3" s="9" t="s">
        <v>18</v>
      </c>
      <c r="T3" s="11" t="s">
        <v>19</v>
      </c>
      <c r="U3" s="12" t="s">
        <v>20</v>
      </c>
      <c r="V3" s="12" t="s">
        <v>21</v>
      </c>
      <c r="W3" s="13" t="s">
        <v>22</v>
      </c>
    </row>
    <row r="4" spans="1:23" ht="13.5" thickBot="1" x14ac:dyDescent="0.25">
      <c r="A4" s="14">
        <v>9</v>
      </c>
      <c r="B4" s="15" t="s">
        <v>23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/>
      <c r="U4" s="18"/>
      <c r="V4" s="18"/>
      <c r="W4" s="19"/>
    </row>
    <row r="5" spans="1:23" ht="33.75" x14ac:dyDescent="0.2">
      <c r="A5" s="20">
        <v>1</v>
      </c>
      <c r="B5" s="21" t="s">
        <v>24</v>
      </c>
      <c r="C5" s="21" t="s">
        <v>25</v>
      </c>
      <c r="D5" s="21" t="s">
        <v>26</v>
      </c>
      <c r="E5" s="21" t="s">
        <v>27</v>
      </c>
      <c r="F5" s="21" t="s">
        <v>28</v>
      </c>
      <c r="G5" s="22">
        <v>961</v>
      </c>
      <c r="H5" s="23">
        <v>8</v>
      </c>
      <c r="I5" s="24">
        <v>156</v>
      </c>
      <c r="J5" s="23">
        <v>175</v>
      </c>
      <c r="K5" s="21" t="s">
        <v>40</v>
      </c>
      <c r="L5" s="21" t="s">
        <v>368</v>
      </c>
      <c r="M5" s="21" t="s">
        <v>369</v>
      </c>
      <c r="N5" s="21" t="s">
        <v>32</v>
      </c>
      <c r="O5" s="25" t="s">
        <v>33</v>
      </c>
      <c r="P5" s="21" t="s">
        <v>34</v>
      </c>
      <c r="Q5" s="21" t="s">
        <v>365</v>
      </c>
      <c r="R5" s="28">
        <f>+I5</f>
        <v>156</v>
      </c>
      <c r="T5" s="21" t="s">
        <v>37</v>
      </c>
      <c r="U5" s="21" t="s">
        <v>34</v>
      </c>
      <c r="V5" s="21" t="s">
        <v>28</v>
      </c>
      <c r="W5" s="22">
        <v>961</v>
      </c>
    </row>
    <row r="6" spans="1:23" ht="33.75" x14ac:dyDescent="0.2">
      <c r="A6" s="37">
        <f>+A5+1</f>
        <v>2</v>
      </c>
      <c r="B6" s="38" t="s">
        <v>47</v>
      </c>
      <c r="C6" s="38" t="s">
        <v>25</v>
      </c>
      <c r="D6" s="38" t="s">
        <v>48</v>
      </c>
      <c r="E6" s="38" t="s">
        <v>49</v>
      </c>
      <c r="F6" s="38" t="s">
        <v>50</v>
      </c>
      <c r="G6" s="39">
        <v>726</v>
      </c>
      <c r="H6" s="40">
        <v>7</v>
      </c>
      <c r="I6" s="24">
        <v>126</v>
      </c>
      <c r="J6" s="40">
        <v>187</v>
      </c>
      <c r="K6" s="38" t="s">
        <v>29</v>
      </c>
      <c r="L6" s="38" t="s">
        <v>1265</v>
      </c>
      <c r="M6" s="38" t="s">
        <v>141</v>
      </c>
      <c r="N6" s="38" t="s">
        <v>54</v>
      </c>
      <c r="O6" s="41">
        <v>7876531111</v>
      </c>
      <c r="P6" s="41">
        <v>7876531700</v>
      </c>
      <c r="Q6" s="38" t="s">
        <v>1266</v>
      </c>
      <c r="R6" s="44">
        <f>I6</f>
        <v>126</v>
      </c>
      <c r="T6" s="38" t="s">
        <v>57</v>
      </c>
      <c r="U6" s="38" t="s">
        <v>34</v>
      </c>
      <c r="V6" s="38" t="s">
        <v>50</v>
      </c>
      <c r="W6" s="39">
        <v>726</v>
      </c>
    </row>
    <row r="7" spans="1:23" ht="22.5" x14ac:dyDescent="0.2">
      <c r="A7" s="37">
        <f t="shared" ref="A7:A13" si="0">+A6+1</f>
        <v>3</v>
      </c>
      <c r="B7" s="29" t="s">
        <v>92</v>
      </c>
      <c r="C7" s="29" t="s">
        <v>25</v>
      </c>
      <c r="D7" s="29" t="s">
        <v>93</v>
      </c>
      <c r="E7" s="29" t="s">
        <v>94</v>
      </c>
      <c r="F7" s="29" t="s">
        <v>61</v>
      </c>
      <c r="G7" s="30">
        <v>9148053</v>
      </c>
      <c r="H7" s="31">
        <v>21</v>
      </c>
      <c r="I7" s="32">
        <v>260</v>
      </c>
      <c r="J7" s="31">
        <v>296</v>
      </c>
      <c r="K7" s="29" t="s">
        <v>40</v>
      </c>
      <c r="L7" s="29" t="s">
        <v>95</v>
      </c>
      <c r="M7" s="29" t="s">
        <v>96</v>
      </c>
      <c r="N7" s="29" t="s">
        <v>54</v>
      </c>
      <c r="O7" s="33">
        <v>7877910404</v>
      </c>
      <c r="P7" s="33">
        <v>7877911460</v>
      </c>
      <c r="Q7" s="35" t="s">
        <v>98</v>
      </c>
      <c r="R7" s="310">
        <f>+I7+I8+I9+I10+I11+I12+I13</f>
        <v>2897</v>
      </c>
      <c r="S7" s="50"/>
      <c r="T7" s="29" t="s">
        <v>99</v>
      </c>
      <c r="U7" s="29" t="s">
        <v>34</v>
      </c>
      <c r="V7" s="29" t="s">
        <v>61</v>
      </c>
      <c r="W7" s="30">
        <v>9148053</v>
      </c>
    </row>
    <row r="8" spans="1:23" ht="33.75" x14ac:dyDescent="0.2">
      <c r="A8" s="37">
        <f t="shared" si="0"/>
        <v>4</v>
      </c>
      <c r="B8" s="29" t="s">
        <v>100</v>
      </c>
      <c r="C8" s="29" t="s">
        <v>25</v>
      </c>
      <c r="D8" s="29" t="s">
        <v>101</v>
      </c>
      <c r="E8" s="29" t="s">
        <v>34</v>
      </c>
      <c r="F8" s="29" t="s">
        <v>61</v>
      </c>
      <c r="G8" s="30">
        <v>979</v>
      </c>
      <c r="H8" s="31">
        <v>14</v>
      </c>
      <c r="I8" s="32">
        <v>310</v>
      </c>
      <c r="J8" s="31">
        <v>241</v>
      </c>
      <c r="K8" s="29" t="s">
        <v>102</v>
      </c>
      <c r="L8" s="29" t="s">
        <v>1267</v>
      </c>
      <c r="M8" s="29" t="s">
        <v>1268</v>
      </c>
      <c r="N8" s="29" t="s">
        <v>73</v>
      </c>
      <c r="O8" s="33">
        <v>7877910505</v>
      </c>
      <c r="P8" s="33">
        <v>7877917776</v>
      </c>
      <c r="Q8" s="29" t="s">
        <v>1269</v>
      </c>
      <c r="R8" s="310"/>
      <c r="S8" s="50"/>
      <c r="T8" s="29" t="s">
        <v>101</v>
      </c>
      <c r="U8" s="29" t="s">
        <v>34</v>
      </c>
      <c r="V8" s="29" t="s">
        <v>61</v>
      </c>
      <c r="W8" s="30">
        <v>979</v>
      </c>
    </row>
    <row r="9" spans="1:23" s="319" customFormat="1" ht="22.5" x14ac:dyDescent="0.2">
      <c r="A9" s="311">
        <f t="shared" si="0"/>
        <v>5</v>
      </c>
      <c r="B9" s="312" t="s">
        <v>1270</v>
      </c>
      <c r="C9" s="312" t="s">
        <v>25</v>
      </c>
      <c r="D9" s="312" t="s">
        <v>1271</v>
      </c>
      <c r="E9" s="312" t="s">
        <v>0</v>
      </c>
      <c r="F9" s="312" t="s">
        <v>61</v>
      </c>
      <c r="G9" s="313">
        <v>979</v>
      </c>
      <c r="H9" s="314">
        <v>12</v>
      </c>
      <c r="I9" s="315">
        <v>400</v>
      </c>
      <c r="J9" s="314">
        <v>312</v>
      </c>
      <c r="K9" s="312" t="s">
        <v>202</v>
      </c>
      <c r="L9" s="312" t="s">
        <v>110</v>
      </c>
      <c r="M9" s="312" t="s">
        <v>1272</v>
      </c>
      <c r="N9" s="312" t="s">
        <v>54</v>
      </c>
      <c r="O9" s="316">
        <v>7877916100</v>
      </c>
      <c r="P9" s="316">
        <v>7877918422</v>
      </c>
      <c r="Q9" s="317" t="s">
        <v>1273</v>
      </c>
      <c r="R9" s="310"/>
      <c r="S9" s="318"/>
      <c r="T9" s="312" t="s">
        <v>1271</v>
      </c>
      <c r="U9" s="312" t="s">
        <v>0</v>
      </c>
      <c r="V9" s="312" t="s">
        <v>61</v>
      </c>
      <c r="W9" s="313">
        <v>979</v>
      </c>
    </row>
    <row r="10" spans="1:23" ht="33.75" x14ac:dyDescent="0.2">
      <c r="A10" s="58">
        <f t="shared" si="0"/>
        <v>6</v>
      </c>
      <c r="B10" s="59" t="s">
        <v>130</v>
      </c>
      <c r="C10" s="59" t="s">
        <v>25</v>
      </c>
      <c r="D10" s="59" t="s">
        <v>131</v>
      </c>
      <c r="E10" s="59" t="s">
        <v>87</v>
      </c>
      <c r="F10" s="59" t="s">
        <v>61</v>
      </c>
      <c r="G10" s="60">
        <v>979</v>
      </c>
      <c r="H10" s="61">
        <v>6</v>
      </c>
      <c r="I10" s="62">
        <v>416</v>
      </c>
      <c r="J10" s="61">
        <v>915</v>
      </c>
      <c r="K10" s="59" t="s">
        <v>132</v>
      </c>
      <c r="L10" s="59" t="s">
        <v>133</v>
      </c>
      <c r="M10" s="59" t="s">
        <v>134</v>
      </c>
      <c r="N10" s="59" t="s">
        <v>73</v>
      </c>
      <c r="O10" s="63">
        <v>7872531700</v>
      </c>
      <c r="P10" s="63">
        <v>7872530700</v>
      </c>
      <c r="Q10" s="320" t="s">
        <v>1274</v>
      </c>
      <c r="R10" s="310"/>
      <c r="S10" s="50"/>
      <c r="T10" s="59" t="s">
        <v>131</v>
      </c>
      <c r="U10" s="59" t="s">
        <v>87</v>
      </c>
      <c r="V10" s="59" t="s">
        <v>61</v>
      </c>
      <c r="W10" s="60">
        <v>979</v>
      </c>
    </row>
    <row r="11" spans="1:23" ht="22.5" x14ac:dyDescent="0.2">
      <c r="A11" s="37">
        <f t="shared" si="0"/>
        <v>7</v>
      </c>
      <c r="B11" s="29" t="s">
        <v>370</v>
      </c>
      <c r="C11" s="29" t="s">
        <v>25</v>
      </c>
      <c r="D11" s="29" t="s">
        <v>371</v>
      </c>
      <c r="E11" s="29" t="s">
        <v>372</v>
      </c>
      <c r="F11" s="29" t="s">
        <v>84</v>
      </c>
      <c r="G11" s="30">
        <v>907</v>
      </c>
      <c r="H11" s="31">
        <v>16</v>
      </c>
      <c r="I11" s="32">
        <v>483</v>
      </c>
      <c r="J11" s="31">
        <v>634</v>
      </c>
      <c r="K11" s="29" t="s">
        <v>40</v>
      </c>
      <c r="L11" s="29" t="s">
        <v>373</v>
      </c>
      <c r="M11" s="29" t="s">
        <v>374</v>
      </c>
      <c r="N11" s="29" t="s">
        <v>54</v>
      </c>
      <c r="O11" s="33">
        <v>7877217500</v>
      </c>
      <c r="P11" s="33" t="s">
        <v>34</v>
      </c>
      <c r="Q11" s="35" t="s">
        <v>376</v>
      </c>
      <c r="R11" s="75">
        <f>+I11+I12+I13</f>
        <v>1511</v>
      </c>
      <c r="S11" s="73"/>
      <c r="T11" s="67" t="s">
        <v>371</v>
      </c>
      <c r="U11" s="67" t="s">
        <v>372</v>
      </c>
      <c r="V11" s="67" t="s">
        <v>84</v>
      </c>
      <c r="W11" s="68">
        <v>907</v>
      </c>
    </row>
    <row r="12" spans="1:23" ht="22.5" x14ac:dyDescent="0.2">
      <c r="A12" s="37">
        <f t="shared" si="0"/>
        <v>8</v>
      </c>
      <c r="B12" s="29" t="s">
        <v>400</v>
      </c>
      <c r="C12" s="29" t="s">
        <v>25</v>
      </c>
      <c r="D12" s="29" t="s">
        <v>401</v>
      </c>
      <c r="E12" s="29" t="s">
        <v>182</v>
      </c>
      <c r="F12" s="29" t="s">
        <v>84</v>
      </c>
      <c r="G12" s="30">
        <v>9071325</v>
      </c>
      <c r="H12" s="31">
        <v>8</v>
      </c>
      <c r="I12" s="32">
        <v>525</v>
      </c>
      <c r="J12" s="31">
        <v>497</v>
      </c>
      <c r="K12" s="29" t="s">
        <v>40</v>
      </c>
      <c r="L12" s="29" t="s">
        <v>373</v>
      </c>
      <c r="M12" s="29" t="s">
        <v>402</v>
      </c>
      <c r="N12" s="29" t="s">
        <v>54</v>
      </c>
      <c r="O12" s="33">
        <v>7877227000</v>
      </c>
      <c r="P12" s="33">
        <v>7872896185</v>
      </c>
      <c r="Q12" s="321" t="s">
        <v>1275</v>
      </c>
      <c r="R12" s="75"/>
      <c r="S12" s="73"/>
      <c r="T12" s="67" t="s">
        <v>401</v>
      </c>
      <c r="U12" s="67" t="s">
        <v>182</v>
      </c>
      <c r="V12" s="67" t="s">
        <v>84</v>
      </c>
      <c r="W12" s="68">
        <v>9071325</v>
      </c>
    </row>
    <row r="13" spans="1:23" ht="23.25" thickBot="1" x14ac:dyDescent="0.25">
      <c r="A13" s="37">
        <f t="shared" si="0"/>
        <v>9</v>
      </c>
      <c r="B13" s="29" t="s">
        <v>429</v>
      </c>
      <c r="C13" s="29" t="s">
        <v>25</v>
      </c>
      <c r="D13" s="29" t="s">
        <v>430</v>
      </c>
      <c r="E13" s="29" t="s">
        <v>34</v>
      </c>
      <c r="F13" s="29" t="s">
        <v>84</v>
      </c>
      <c r="G13" s="30">
        <v>907</v>
      </c>
      <c r="H13" s="31">
        <v>26</v>
      </c>
      <c r="I13" s="32">
        <v>503</v>
      </c>
      <c r="J13" s="31">
        <v>445</v>
      </c>
      <c r="K13" s="29" t="s">
        <v>109</v>
      </c>
      <c r="L13" s="29" t="s">
        <v>431</v>
      </c>
      <c r="M13" s="29" t="s">
        <v>432</v>
      </c>
      <c r="N13" s="29" t="s">
        <v>73</v>
      </c>
      <c r="O13" s="33">
        <v>7879933500</v>
      </c>
      <c r="P13" s="33">
        <v>7879333505</v>
      </c>
      <c r="Q13" s="322" t="s">
        <v>1276</v>
      </c>
      <c r="R13" s="75"/>
      <c r="S13" s="73"/>
      <c r="T13" s="67" t="s">
        <v>430</v>
      </c>
      <c r="U13" s="67" t="s">
        <v>34</v>
      </c>
      <c r="V13" s="67" t="s">
        <v>84</v>
      </c>
      <c r="W13" s="68">
        <v>907</v>
      </c>
    </row>
    <row r="14" spans="1:23" ht="13.5" thickBot="1" x14ac:dyDescent="0.25">
      <c r="I14" s="92">
        <f>SUM(I5:I13)</f>
        <v>3179</v>
      </c>
    </row>
    <row r="15" spans="1:23" s="10" customFormat="1" ht="13.5" thickBot="1" x14ac:dyDescent="0.3">
      <c r="A15" s="93">
        <v>1</v>
      </c>
      <c r="B15" s="94" t="s">
        <v>509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5"/>
      <c r="T15" s="96"/>
      <c r="U15" s="97"/>
      <c r="V15" s="97"/>
      <c r="W15" s="98"/>
    </row>
    <row r="16" spans="1:23" ht="23.25" thickBot="1" x14ac:dyDescent="0.25">
      <c r="A16" s="155">
        <v>1</v>
      </c>
      <c r="B16" s="52" t="s">
        <v>618</v>
      </c>
      <c r="C16" s="52" t="s">
        <v>246</v>
      </c>
      <c r="D16" s="52" t="s">
        <v>619</v>
      </c>
      <c r="E16" s="52" t="s">
        <v>34</v>
      </c>
      <c r="F16" s="52" t="s">
        <v>593</v>
      </c>
      <c r="G16" s="53">
        <v>745</v>
      </c>
      <c r="H16" s="54">
        <v>9</v>
      </c>
      <c r="I16" s="103">
        <v>400</v>
      </c>
      <c r="J16" s="54">
        <v>603</v>
      </c>
      <c r="K16" s="52" t="s">
        <v>109</v>
      </c>
      <c r="L16" s="52" t="s">
        <v>620</v>
      </c>
      <c r="M16" s="52" t="s">
        <v>621</v>
      </c>
      <c r="N16" s="52" t="s">
        <v>73</v>
      </c>
      <c r="O16" s="55">
        <v>7878886000</v>
      </c>
      <c r="P16" s="55">
        <v>7878886235</v>
      </c>
      <c r="Q16" s="56" t="s">
        <v>623</v>
      </c>
      <c r="R16" s="121"/>
      <c r="T16" s="59" t="s">
        <v>624</v>
      </c>
      <c r="U16" s="59" t="s">
        <v>34</v>
      </c>
      <c r="V16" s="59" t="s">
        <v>593</v>
      </c>
      <c r="W16" s="60">
        <v>745</v>
      </c>
    </row>
    <row r="17" spans="1:23" ht="13.5" thickBot="1" x14ac:dyDescent="0.25">
      <c r="A17" s="132"/>
      <c r="B17" s="133"/>
      <c r="C17" s="133"/>
      <c r="D17" s="133"/>
      <c r="E17" s="133"/>
      <c r="F17" s="133"/>
      <c r="G17" s="133"/>
      <c r="H17" s="134"/>
      <c r="I17" s="135">
        <f>SUM(I16:I16)</f>
        <v>400</v>
      </c>
      <c r="J17" s="136"/>
      <c r="K17" s="133"/>
      <c r="L17" s="133"/>
      <c r="M17" s="133"/>
      <c r="N17" s="133"/>
      <c r="O17" s="133"/>
      <c r="P17" s="133"/>
      <c r="Q17" s="133" t="s">
        <v>139</v>
      </c>
      <c r="R17" s="133"/>
      <c r="T17" s="133"/>
      <c r="U17" s="133"/>
      <c r="V17" s="133"/>
      <c r="W17" s="133"/>
    </row>
    <row r="18" spans="1:23" ht="13.5" thickBot="1" x14ac:dyDescent="0.25">
      <c r="A18" s="137">
        <v>1</v>
      </c>
      <c r="B18" s="138" t="s">
        <v>711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9"/>
      <c r="S18" s="140"/>
      <c r="T18" s="141"/>
      <c r="U18" s="142"/>
      <c r="V18" s="142"/>
      <c r="W18" s="143"/>
    </row>
    <row r="19" spans="1:23" ht="22.5" x14ac:dyDescent="0.2">
      <c r="A19" s="323">
        <v>1</v>
      </c>
      <c r="B19" s="158" t="s">
        <v>765</v>
      </c>
      <c r="C19" s="158" t="s">
        <v>25</v>
      </c>
      <c r="D19" s="158" t="s">
        <v>766</v>
      </c>
      <c r="E19" s="158" t="s">
        <v>767</v>
      </c>
      <c r="F19" s="158" t="s">
        <v>768</v>
      </c>
      <c r="G19" s="159">
        <v>674</v>
      </c>
      <c r="H19" s="160">
        <v>7</v>
      </c>
      <c r="I19" s="161">
        <v>104</v>
      </c>
      <c r="J19" s="160">
        <v>129</v>
      </c>
      <c r="K19" s="158" t="s">
        <v>40</v>
      </c>
      <c r="L19" s="158" t="s">
        <v>1277</v>
      </c>
      <c r="M19" s="158" t="s">
        <v>1278</v>
      </c>
      <c r="N19" s="158" t="s">
        <v>32</v>
      </c>
      <c r="O19" s="162">
        <v>7878541000</v>
      </c>
      <c r="P19" s="162">
        <v>7878541100</v>
      </c>
      <c r="Q19" s="158" t="s">
        <v>1279</v>
      </c>
      <c r="R19" s="165">
        <f>I19</f>
        <v>104</v>
      </c>
      <c r="T19" s="158" t="s">
        <v>773</v>
      </c>
      <c r="U19" s="158" t="s">
        <v>34</v>
      </c>
      <c r="V19" s="158" t="s">
        <v>84</v>
      </c>
      <c r="W19" s="159">
        <v>9364225</v>
      </c>
    </row>
    <row r="20" spans="1:23" ht="13.5" thickBot="1" x14ac:dyDescent="0.25">
      <c r="A20" s="132"/>
      <c r="B20" s="133"/>
      <c r="C20" s="133"/>
      <c r="D20" s="133"/>
      <c r="E20" s="133"/>
      <c r="F20" s="133"/>
      <c r="G20" s="133"/>
      <c r="H20" s="134"/>
      <c r="I20" s="177">
        <f>SUM(I19:I19)</f>
        <v>104</v>
      </c>
      <c r="J20" s="134"/>
      <c r="K20" s="133"/>
      <c r="L20" s="133"/>
      <c r="M20" s="133"/>
      <c r="N20" s="133"/>
      <c r="O20" s="133"/>
      <c r="P20" s="133"/>
      <c r="Q20" s="133"/>
      <c r="R20" s="133"/>
      <c r="T20" s="133"/>
      <c r="U20" s="133"/>
      <c r="V20" s="133"/>
      <c r="W20" s="133"/>
    </row>
    <row r="21" spans="1:23" ht="13.5" thickBot="1" x14ac:dyDescent="0.25">
      <c r="A21" s="178">
        <v>3</v>
      </c>
      <c r="B21" s="179" t="s">
        <v>797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80"/>
      <c r="T21" s="181"/>
      <c r="U21" s="182"/>
      <c r="V21" s="182"/>
      <c r="W21" s="183"/>
    </row>
    <row r="22" spans="1:23" ht="22.5" x14ac:dyDescent="0.2">
      <c r="A22" s="184">
        <v>1</v>
      </c>
      <c r="B22" s="185" t="s">
        <v>798</v>
      </c>
      <c r="C22" s="185" t="s">
        <v>25</v>
      </c>
      <c r="D22" s="185" t="s">
        <v>799</v>
      </c>
      <c r="E22" s="185" t="s">
        <v>800</v>
      </c>
      <c r="F22" s="185" t="s">
        <v>801</v>
      </c>
      <c r="G22" s="186">
        <v>605</v>
      </c>
      <c r="H22" s="187">
        <v>4</v>
      </c>
      <c r="I22" s="188">
        <v>152</v>
      </c>
      <c r="J22" s="187">
        <v>132</v>
      </c>
      <c r="K22" s="185" t="s">
        <v>40</v>
      </c>
      <c r="L22" s="185" t="s">
        <v>802</v>
      </c>
      <c r="M22" s="185" t="s">
        <v>803</v>
      </c>
      <c r="N22" s="185" t="s">
        <v>54</v>
      </c>
      <c r="O22" s="189">
        <v>7876588000</v>
      </c>
      <c r="P22" s="189">
        <v>7876588020</v>
      </c>
      <c r="Q22" s="185" t="s">
        <v>1280</v>
      </c>
      <c r="R22" s="324">
        <f>SUM(I22:I22)</f>
        <v>152</v>
      </c>
      <c r="T22" s="185" t="s">
        <v>806</v>
      </c>
      <c r="U22" s="185" t="s">
        <v>34</v>
      </c>
      <c r="V22" s="185" t="s">
        <v>801</v>
      </c>
      <c r="W22" s="186">
        <v>604</v>
      </c>
    </row>
    <row r="23" spans="1:23" ht="22.5" x14ac:dyDescent="0.2">
      <c r="A23" s="37">
        <f>+A22+1</f>
        <v>2</v>
      </c>
      <c r="B23" s="67" t="s">
        <v>983</v>
      </c>
      <c r="C23" s="67" t="s">
        <v>25</v>
      </c>
      <c r="D23" s="67" t="s">
        <v>984</v>
      </c>
      <c r="E23" s="67" t="s">
        <v>985</v>
      </c>
      <c r="F23" s="67" t="s">
        <v>972</v>
      </c>
      <c r="G23" s="68">
        <v>6822368</v>
      </c>
      <c r="H23" s="69">
        <v>7</v>
      </c>
      <c r="I23" s="196">
        <v>141</v>
      </c>
      <c r="J23" s="69">
        <v>182</v>
      </c>
      <c r="K23" s="67" t="s">
        <v>40</v>
      </c>
      <c r="L23" s="67" t="s">
        <v>986</v>
      </c>
      <c r="M23" s="67" t="s">
        <v>576</v>
      </c>
      <c r="N23" s="67" t="s">
        <v>32</v>
      </c>
      <c r="O23" s="70">
        <v>7878331100</v>
      </c>
      <c r="P23" s="70">
        <v>7878331300</v>
      </c>
      <c r="Q23" s="67" t="s">
        <v>1281</v>
      </c>
      <c r="R23" s="110">
        <f>+I23+I24</f>
        <v>347</v>
      </c>
      <c r="T23" s="67" t="s">
        <v>989</v>
      </c>
      <c r="U23" s="67" t="s">
        <v>0</v>
      </c>
      <c r="V23" s="67" t="s">
        <v>972</v>
      </c>
      <c r="W23" s="68">
        <v>680</v>
      </c>
    </row>
    <row r="24" spans="1:23" ht="23.25" thickBot="1" x14ac:dyDescent="0.25">
      <c r="A24" s="37">
        <f t="shared" ref="A24" si="1">+A23+1</f>
        <v>3</v>
      </c>
      <c r="B24" s="67" t="s">
        <v>990</v>
      </c>
      <c r="C24" s="67" t="s">
        <v>25</v>
      </c>
      <c r="D24" s="67" t="s">
        <v>991</v>
      </c>
      <c r="E24" s="67" t="s">
        <v>992</v>
      </c>
      <c r="F24" s="67" t="s">
        <v>972</v>
      </c>
      <c r="G24" s="68">
        <v>680</v>
      </c>
      <c r="H24" s="69">
        <v>4</v>
      </c>
      <c r="I24" s="196">
        <v>206</v>
      </c>
      <c r="J24" s="69">
        <v>240</v>
      </c>
      <c r="K24" s="67" t="s">
        <v>40</v>
      </c>
      <c r="L24" s="67" t="s">
        <v>993</v>
      </c>
      <c r="M24" s="67" t="s">
        <v>994</v>
      </c>
      <c r="N24" s="67" t="s">
        <v>204</v>
      </c>
      <c r="O24" s="70">
        <v>7878323030</v>
      </c>
      <c r="P24" s="70">
        <v>7878343475</v>
      </c>
      <c r="Q24" s="67" t="s">
        <v>1282</v>
      </c>
      <c r="R24" s="110"/>
      <c r="T24" s="67" t="s">
        <v>997</v>
      </c>
      <c r="U24" s="67" t="s">
        <v>34</v>
      </c>
      <c r="V24" s="67" t="s">
        <v>972</v>
      </c>
      <c r="W24" s="68">
        <v>680</v>
      </c>
    </row>
    <row r="25" spans="1:23" ht="13.5" thickBot="1" x14ac:dyDescent="0.25">
      <c r="A25" s="132"/>
      <c r="B25" s="133"/>
      <c r="C25" s="133"/>
      <c r="D25" s="133"/>
      <c r="E25" s="133"/>
      <c r="F25" s="133"/>
      <c r="G25" s="133"/>
      <c r="H25" s="134"/>
      <c r="I25" s="220">
        <f>SUM(I22:I24)</f>
        <v>499</v>
      </c>
      <c r="J25" s="136">
        <f>+I25-1772</f>
        <v>-1273</v>
      </c>
      <c r="K25" s="133"/>
      <c r="L25" s="133"/>
      <c r="M25" s="133"/>
      <c r="N25" s="133"/>
      <c r="O25" s="133"/>
      <c r="P25" s="133"/>
      <c r="Q25" s="133"/>
      <c r="R25" s="133"/>
      <c r="T25" s="133"/>
      <c r="U25" s="133"/>
      <c r="V25" s="133"/>
      <c r="W25" s="133"/>
    </row>
    <row r="26" spans="1:23" ht="13.5" thickBot="1" x14ac:dyDescent="0.25">
      <c r="A26" s="221">
        <v>4</v>
      </c>
      <c r="B26" s="222" t="s">
        <v>1102</v>
      </c>
      <c r="C26" s="222"/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3"/>
      <c r="T26" s="224"/>
      <c r="U26" s="225"/>
      <c r="V26" s="225"/>
      <c r="W26" s="226"/>
    </row>
    <row r="27" spans="1:23" ht="22.5" x14ac:dyDescent="0.2">
      <c r="A27" s="227">
        <v>1</v>
      </c>
      <c r="B27" s="228" t="s">
        <v>1103</v>
      </c>
      <c r="C27" s="228" t="s">
        <v>25</v>
      </c>
      <c r="D27" s="228" t="s">
        <v>1104</v>
      </c>
      <c r="E27" s="228" t="s">
        <v>1105</v>
      </c>
      <c r="F27" s="228" t="s">
        <v>1106</v>
      </c>
      <c r="G27" s="229">
        <v>6560015</v>
      </c>
      <c r="H27" s="230">
        <v>8</v>
      </c>
      <c r="I27" s="231">
        <v>136</v>
      </c>
      <c r="J27" s="230">
        <v>99</v>
      </c>
      <c r="K27" s="228" t="s">
        <v>51</v>
      </c>
      <c r="L27" s="228" t="s">
        <v>385</v>
      </c>
      <c r="M27" s="228" t="s">
        <v>347</v>
      </c>
      <c r="N27" s="228" t="s">
        <v>54</v>
      </c>
      <c r="O27" s="232">
        <v>7878353335</v>
      </c>
      <c r="P27" s="232">
        <v>7879270013</v>
      </c>
      <c r="Q27" s="234" t="s">
        <v>1108</v>
      </c>
      <c r="R27" s="235">
        <f>I27</f>
        <v>136</v>
      </c>
      <c r="T27" s="228" t="s">
        <v>1109</v>
      </c>
      <c r="U27" s="228" t="s">
        <v>34</v>
      </c>
      <c r="V27" s="228" t="s">
        <v>1106</v>
      </c>
      <c r="W27" s="229">
        <v>6560015</v>
      </c>
    </row>
    <row r="28" spans="1:23" ht="22.5" x14ac:dyDescent="0.2">
      <c r="A28" s="111">
        <v>2</v>
      </c>
      <c r="B28" s="67" t="s">
        <v>1110</v>
      </c>
      <c r="C28" s="67" t="s">
        <v>25</v>
      </c>
      <c r="D28" s="67" t="s">
        <v>1111</v>
      </c>
      <c r="E28" s="67" t="s">
        <v>34</v>
      </c>
      <c r="F28" s="67" t="s">
        <v>1112</v>
      </c>
      <c r="G28" s="68">
        <v>7327419</v>
      </c>
      <c r="H28" s="69">
        <v>12</v>
      </c>
      <c r="I28" s="236">
        <v>254</v>
      </c>
      <c r="J28" s="69">
        <v>325</v>
      </c>
      <c r="K28" s="67" t="s">
        <v>40</v>
      </c>
      <c r="L28" s="67" t="s">
        <v>1113</v>
      </c>
      <c r="M28" s="67" t="s">
        <v>1114</v>
      </c>
      <c r="N28" s="67" t="s">
        <v>32</v>
      </c>
      <c r="O28" s="70">
        <v>7872597676</v>
      </c>
      <c r="P28" s="70">
        <v>7872597618</v>
      </c>
      <c r="Q28" s="67" t="s">
        <v>1283</v>
      </c>
      <c r="R28" s="110">
        <f>SUM(I28:I30)</f>
        <v>439</v>
      </c>
      <c r="T28" s="67" t="s">
        <v>1117</v>
      </c>
      <c r="U28" s="67" t="s">
        <v>34</v>
      </c>
      <c r="V28" s="67" t="s">
        <v>1112</v>
      </c>
      <c r="W28" s="68">
        <v>7327419</v>
      </c>
    </row>
    <row r="29" spans="1:23" ht="22.5" x14ac:dyDescent="0.2">
      <c r="A29" s="111">
        <v>3</v>
      </c>
      <c r="B29" s="67" t="s">
        <v>1118</v>
      </c>
      <c r="C29" s="67" t="s">
        <v>25</v>
      </c>
      <c r="D29" s="67" t="s">
        <v>1119</v>
      </c>
      <c r="E29" s="67" t="s">
        <v>1120</v>
      </c>
      <c r="F29" s="67" t="s">
        <v>1112</v>
      </c>
      <c r="G29" s="68">
        <v>7281502</v>
      </c>
      <c r="H29" s="69">
        <v>7</v>
      </c>
      <c r="I29" s="236">
        <v>116</v>
      </c>
      <c r="J29" s="69">
        <v>180</v>
      </c>
      <c r="K29" s="67" t="s">
        <v>40</v>
      </c>
      <c r="L29" s="67" t="s">
        <v>373</v>
      </c>
      <c r="M29" s="67" t="s">
        <v>1121</v>
      </c>
      <c r="N29" s="67" t="s">
        <v>32</v>
      </c>
      <c r="O29" s="70">
        <v>7878441200</v>
      </c>
      <c r="P29" s="70">
        <v>7878418683</v>
      </c>
      <c r="Q29" s="67" t="s">
        <v>1284</v>
      </c>
      <c r="R29" s="110"/>
      <c r="T29" s="67" t="s">
        <v>1123</v>
      </c>
      <c r="U29" s="67" t="s">
        <v>34</v>
      </c>
      <c r="V29" s="67" t="s">
        <v>1112</v>
      </c>
      <c r="W29" s="68">
        <v>7281502</v>
      </c>
    </row>
    <row r="30" spans="1:23" ht="34.5" thickBot="1" x14ac:dyDescent="0.25">
      <c r="A30" s="111">
        <f>+A29+1</f>
        <v>4</v>
      </c>
      <c r="B30" s="67" t="s">
        <v>1153</v>
      </c>
      <c r="C30" s="67" t="s">
        <v>25</v>
      </c>
      <c r="D30" s="67" t="s">
        <v>1154</v>
      </c>
      <c r="E30" s="67" t="s">
        <v>1155</v>
      </c>
      <c r="F30" s="67" t="s">
        <v>1112</v>
      </c>
      <c r="G30" s="68">
        <v>731</v>
      </c>
      <c r="H30" s="69">
        <v>6</v>
      </c>
      <c r="I30" s="236">
        <v>69</v>
      </c>
      <c r="J30" s="69">
        <v>177</v>
      </c>
      <c r="K30" s="67" t="s">
        <v>40</v>
      </c>
      <c r="L30" s="67" t="s">
        <v>1156</v>
      </c>
      <c r="M30" s="67" t="s">
        <v>1157</v>
      </c>
      <c r="N30" s="67" t="s">
        <v>43</v>
      </c>
      <c r="O30" s="70">
        <v>7878135050</v>
      </c>
      <c r="P30" s="70">
        <v>7878135025</v>
      </c>
      <c r="Q30" s="71" t="s">
        <v>1159</v>
      </c>
      <c r="R30" s="110"/>
      <c r="T30" s="67" t="s">
        <v>1160</v>
      </c>
      <c r="U30" s="67" t="s">
        <v>34</v>
      </c>
      <c r="V30" s="67" t="s">
        <v>1112</v>
      </c>
      <c r="W30" s="68">
        <v>733</v>
      </c>
    </row>
    <row r="31" spans="1:23" ht="12.75" x14ac:dyDescent="0.2">
      <c r="A31" s="242"/>
      <c r="B31" s="133"/>
      <c r="C31" s="133"/>
      <c r="D31" s="133"/>
      <c r="E31" s="133"/>
      <c r="F31" s="133"/>
      <c r="G31" s="133"/>
      <c r="H31" s="134"/>
      <c r="I31" s="325">
        <f>SUM(I27:I30)</f>
        <v>575</v>
      </c>
      <c r="J31" s="134"/>
      <c r="K31" s="133"/>
      <c r="L31" s="133"/>
      <c r="M31" s="133"/>
      <c r="N31" s="133"/>
      <c r="O31" s="133"/>
      <c r="P31" s="133"/>
      <c r="Q31" s="133"/>
      <c r="R31" s="133"/>
      <c r="T31" s="133"/>
      <c r="U31" s="133"/>
      <c r="V31" s="133"/>
      <c r="W31" s="133"/>
    </row>
  </sheetData>
  <mergeCells count="11">
    <mergeCell ref="B18:R18"/>
    <mergeCell ref="B21:R21"/>
    <mergeCell ref="R23:R24"/>
    <mergeCell ref="B26:R26"/>
    <mergeCell ref="R28:R30"/>
    <mergeCell ref="A1:R1"/>
    <mergeCell ref="A2:R2"/>
    <mergeCell ref="B4:R4"/>
    <mergeCell ref="R7:R10"/>
    <mergeCell ref="R11:R13"/>
    <mergeCell ref="B15:R15"/>
  </mergeCells>
  <hyperlinks>
    <hyperlink ref="Q10" r:id="rId1" xr:uid="{F5E6FFFB-54F4-4667-BDA1-B6B4182A17BE}"/>
    <hyperlink ref="Q12" r:id="rId2" display="mailto:Olga.areizaga@marriott.com" xr:uid="{40631295-E7D7-4FDB-8789-D5906E45E1C3}"/>
    <hyperlink ref="Q13" r:id="rId3" xr:uid="{5D908789-AA00-4C2F-A218-34B4C17A50CD}"/>
    <hyperlink ref="Q30" r:id="rId4" xr:uid="{5AA7AEB5-AE25-4EA3-9F25-91C10FA5AEE6}"/>
    <hyperlink ref="Q9" r:id="rId5" xr:uid="{305DA021-AC0D-4A26-8DBC-C16BD44EA19F}"/>
    <hyperlink ref="Q27" r:id="rId6" xr:uid="{86616A29-8B89-4AE3-B6EA-0BEA4DF9BE9F}"/>
    <hyperlink ref="Q11" r:id="rId7" xr:uid="{8770A71D-4D66-4CC8-9340-195C53BA18A6}"/>
    <hyperlink ref="Q7" r:id="rId8" xr:uid="{C81A338A-E2EE-4877-B06E-117427BB6BB2}"/>
    <hyperlink ref="Q16" r:id="rId9" xr:uid="{D53006EA-3CBC-4135-B229-FEE481E3942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C0029-EF86-4168-8E68-CBD41EC3FA41}">
  <dimension ref="A2:P13"/>
  <sheetViews>
    <sheetView workbookViewId="0"/>
  </sheetViews>
  <sheetFormatPr defaultColWidth="15.5703125" defaultRowHeight="14.25" x14ac:dyDescent="0.2"/>
  <cols>
    <col min="1" max="1" width="17.7109375" style="327" bestFit="1" customWidth="1"/>
    <col min="2" max="9" width="15.5703125" style="327"/>
    <col min="10" max="10" width="19.7109375" style="327" customWidth="1"/>
    <col min="11" max="11" width="23.42578125" style="327" customWidth="1"/>
    <col min="12" max="16384" width="15.5703125" style="327"/>
  </cols>
  <sheetData>
    <row r="2" spans="1:16" ht="20.25" x14ac:dyDescent="0.3">
      <c r="A2" s="326" t="s">
        <v>1286</v>
      </c>
    </row>
    <row r="3" spans="1:16" ht="22.5" x14ac:dyDescent="0.2">
      <c r="A3" s="328" t="s">
        <v>1</v>
      </c>
      <c r="B3" s="328" t="s">
        <v>2</v>
      </c>
      <c r="C3" s="328" t="s">
        <v>3</v>
      </c>
      <c r="D3" s="328" t="s">
        <v>4</v>
      </c>
      <c r="E3" s="328" t="s">
        <v>5</v>
      </c>
      <c r="F3" s="328" t="s">
        <v>6</v>
      </c>
      <c r="G3" s="328" t="s">
        <v>7</v>
      </c>
      <c r="H3" s="328" t="s">
        <v>9</v>
      </c>
      <c r="I3" s="328" t="s">
        <v>14</v>
      </c>
      <c r="J3" s="328" t="s">
        <v>16</v>
      </c>
      <c r="K3" s="328" t="s">
        <v>17</v>
      </c>
      <c r="L3" s="329" t="s">
        <v>19</v>
      </c>
      <c r="M3" s="329" t="s">
        <v>20</v>
      </c>
      <c r="N3" s="329" t="s">
        <v>21</v>
      </c>
      <c r="O3" s="328" t="s">
        <v>22</v>
      </c>
      <c r="P3" s="330"/>
    </row>
    <row r="4" spans="1:16" ht="22.5" x14ac:dyDescent="0.2">
      <c r="A4" s="331" t="s">
        <v>224</v>
      </c>
      <c r="B4" s="331" t="s">
        <v>215</v>
      </c>
      <c r="C4" s="331" t="s">
        <v>225</v>
      </c>
      <c r="D4" s="331" t="s">
        <v>34</v>
      </c>
      <c r="E4" s="331" t="s">
        <v>84</v>
      </c>
      <c r="F4" s="332">
        <v>901</v>
      </c>
      <c r="G4" s="333">
        <v>1</v>
      </c>
      <c r="H4" s="333">
        <v>3</v>
      </c>
      <c r="I4" s="331">
        <v>7879809700</v>
      </c>
      <c r="J4" s="331" t="s">
        <v>228</v>
      </c>
      <c r="K4" s="331" t="s">
        <v>1287</v>
      </c>
      <c r="L4" s="331" t="s">
        <v>230</v>
      </c>
      <c r="M4" s="331" t="s">
        <v>34</v>
      </c>
      <c r="N4" s="331" t="s">
        <v>84</v>
      </c>
      <c r="O4" s="331">
        <v>902</v>
      </c>
      <c r="P4" s="334"/>
    </row>
    <row r="5" spans="1:16" ht="22.5" x14ac:dyDescent="0.2">
      <c r="A5" s="331" t="s">
        <v>492</v>
      </c>
      <c r="B5" s="331" t="s">
        <v>25</v>
      </c>
      <c r="C5" s="331" t="s">
        <v>493</v>
      </c>
      <c r="D5" s="331" t="s">
        <v>233</v>
      </c>
      <c r="E5" s="331" t="s">
        <v>84</v>
      </c>
      <c r="F5" s="331">
        <v>907</v>
      </c>
      <c r="G5" s="333">
        <v>1</v>
      </c>
      <c r="H5" s="333">
        <v>11</v>
      </c>
      <c r="I5" s="331" t="s">
        <v>1288</v>
      </c>
      <c r="J5" s="331" t="s">
        <v>1289</v>
      </c>
      <c r="K5" s="331" t="s">
        <v>1290</v>
      </c>
      <c r="L5" s="331" t="s">
        <v>493</v>
      </c>
      <c r="M5" s="331" t="s">
        <v>233</v>
      </c>
      <c r="N5" s="331" t="s">
        <v>84</v>
      </c>
      <c r="O5" s="331">
        <v>907</v>
      </c>
      <c r="P5" s="334"/>
    </row>
    <row r="6" spans="1:16" ht="22.5" x14ac:dyDescent="0.2">
      <c r="A6" s="335" t="s">
        <v>656</v>
      </c>
      <c r="B6" s="335" t="s">
        <v>77</v>
      </c>
      <c r="C6" s="335" t="s">
        <v>657</v>
      </c>
      <c r="D6" s="335" t="s">
        <v>34</v>
      </c>
      <c r="E6" s="335" t="s">
        <v>643</v>
      </c>
      <c r="F6" s="335">
        <v>765</v>
      </c>
      <c r="G6" s="336">
        <v>1</v>
      </c>
      <c r="H6" s="336">
        <v>8</v>
      </c>
      <c r="I6" s="336" t="s">
        <v>1291</v>
      </c>
      <c r="J6" s="336" t="s">
        <v>1292</v>
      </c>
      <c r="K6" s="336" t="s">
        <v>1293</v>
      </c>
      <c r="L6" s="336" t="s">
        <v>663</v>
      </c>
      <c r="M6" s="336" t="s">
        <v>34</v>
      </c>
      <c r="N6" s="336" t="s">
        <v>643</v>
      </c>
      <c r="O6" s="336">
        <v>7656733</v>
      </c>
      <c r="P6" s="334"/>
    </row>
    <row r="7" spans="1:16" ht="56.25" x14ac:dyDescent="0.2">
      <c r="A7" s="335" t="s">
        <v>598</v>
      </c>
      <c r="B7" s="335" t="s">
        <v>215</v>
      </c>
      <c r="C7" s="335" t="s">
        <v>599</v>
      </c>
      <c r="D7" s="335" t="s">
        <v>600</v>
      </c>
      <c r="E7" s="335" t="s">
        <v>593</v>
      </c>
      <c r="F7" s="335">
        <v>745</v>
      </c>
      <c r="G7" s="336">
        <v>0</v>
      </c>
      <c r="H7" s="336">
        <v>2</v>
      </c>
      <c r="I7" s="336">
        <v>7873786190</v>
      </c>
      <c r="J7" s="336" t="s">
        <v>1294</v>
      </c>
      <c r="K7" s="336" t="s">
        <v>606</v>
      </c>
      <c r="L7" s="336" t="s">
        <v>599</v>
      </c>
      <c r="M7" s="336" t="s">
        <v>607</v>
      </c>
      <c r="N7" s="336" t="s">
        <v>593</v>
      </c>
      <c r="O7" s="336">
        <v>745</v>
      </c>
      <c r="P7" s="334"/>
    </row>
    <row r="8" spans="1:16" x14ac:dyDescent="0.2">
      <c r="A8" s="335" t="s">
        <v>702</v>
      </c>
      <c r="B8" s="335" t="s">
        <v>25</v>
      </c>
      <c r="C8" s="335" t="s">
        <v>703</v>
      </c>
      <c r="D8" s="335" t="s">
        <v>704</v>
      </c>
      <c r="E8" s="335" t="s">
        <v>580</v>
      </c>
      <c r="F8" s="335">
        <v>767</v>
      </c>
      <c r="G8" s="336">
        <v>2</v>
      </c>
      <c r="H8" s="336">
        <v>36</v>
      </c>
      <c r="I8" s="336" t="s">
        <v>706</v>
      </c>
      <c r="J8" s="336" t="s">
        <v>1295</v>
      </c>
      <c r="K8" s="336" t="s">
        <v>1296</v>
      </c>
      <c r="L8" s="336" t="s">
        <v>707</v>
      </c>
      <c r="M8" s="336"/>
      <c r="N8" s="336" t="s">
        <v>580</v>
      </c>
      <c r="O8" s="336">
        <v>767</v>
      </c>
      <c r="P8" s="334"/>
    </row>
    <row r="9" spans="1:16" ht="22.5" x14ac:dyDescent="0.2">
      <c r="A9" s="335" t="s">
        <v>865</v>
      </c>
      <c r="B9" s="335" t="s">
        <v>215</v>
      </c>
      <c r="C9" s="335" t="s">
        <v>1297</v>
      </c>
      <c r="D9" s="335" t="s">
        <v>1298</v>
      </c>
      <c r="E9" s="335" t="s">
        <v>833</v>
      </c>
      <c r="F9" s="335">
        <v>3</v>
      </c>
      <c r="G9" s="335">
        <v>1</v>
      </c>
      <c r="H9" s="335">
        <v>1</v>
      </c>
      <c r="I9" s="335" t="s">
        <v>1299</v>
      </c>
      <c r="J9" s="335" t="s">
        <v>870</v>
      </c>
      <c r="K9" s="335"/>
      <c r="L9" s="335"/>
      <c r="M9" s="335"/>
      <c r="N9" s="335"/>
      <c r="O9" s="335"/>
    </row>
    <row r="10" spans="1:16" ht="22.5" x14ac:dyDescent="0.2">
      <c r="A10" s="337" t="s">
        <v>887</v>
      </c>
      <c r="B10" s="337" t="s">
        <v>903</v>
      </c>
      <c r="C10" s="337" t="s">
        <v>888</v>
      </c>
      <c r="D10" s="337" t="s">
        <v>889</v>
      </c>
      <c r="E10" s="337" t="s">
        <v>833</v>
      </c>
      <c r="F10" s="337">
        <v>623</v>
      </c>
      <c r="G10" s="338">
        <v>2</v>
      </c>
      <c r="H10" s="338">
        <v>32</v>
      </c>
      <c r="I10" s="338" t="s">
        <v>1300</v>
      </c>
      <c r="J10" s="338" t="s">
        <v>891</v>
      </c>
      <c r="K10" s="338" t="s">
        <v>1301</v>
      </c>
      <c r="L10" s="338" t="s">
        <v>893</v>
      </c>
      <c r="M10" s="337" t="s">
        <v>855</v>
      </c>
      <c r="N10" s="337" t="s">
        <v>833</v>
      </c>
      <c r="O10" s="339">
        <v>6221884</v>
      </c>
      <c r="P10" s="334"/>
    </row>
    <row r="11" spans="1:16" ht="22.5" x14ac:dyDescent="0.2">
      <c r="A11" s="337" t="s">
        <v>940</v>
      </c>
      <c r="B11" s="337" t="s">
        <v>77</v>
      </c>
      <c r="C11" s="337" t="s">
        <v>941</v>
      </c>
      <c r="D11" s="337" t="s">
        <v>942</v>
      </c>
      <c r="E11" s="337" t="s">
        <v>943</v>
      </c>
      <c r="F11" s="337">
        <v>667</v>
      </c>
      <c r="G11" s="338">
        <v>1</v>
      </c>
      <c r="H11" s="338">
        <v>5</v>
      </c>
      <c r="I11" s="338" t="s">
        <v>1302</v>
      </c>
      <c r="J11" s="338" t="s">
        <v>945</v>
      </c>
      <c r="K11" s="338" t="s">
        <v>1303</v>
      </c>
      <c r="L11" s="338" t="s">
        <v>947</v>
      </c>
      <c r="M11" s="337" t="s">
        <v>34</v>
      </c>
      <c r="N11" s="337" t="s">
        <v>943</v>
      </c>
      <c r="O11" s="339">
        <v>667</v>
      </c>
    </row>
    <row r="12" spans="1:16" x14ac:dyDescent="0.2">
      <c r="A12" s="337" t="s">
        <v>948</v>
      </c>
      <c r="B12" s="337" t="s">
        <v>903</v>
      </c>
      <c r="C12" s="337" t="s">
        <v>949</v>
      </c>
      <c r="D12" s="337" t="s">
        <v>950</v>
      </c>
      <c r="E12" s="337" t="s">
        <v>943</v>
      </c>
      <c r="F12" s="337">
        <v>667</v>
      </c>
      <c r="G12" s="338">
        <v>1</v>
      </c>
      <c r="H12" s="338">
        <v>6</v>
      </c>
      <c r="I12" s="338" t="s">
        <v>1304</v>
      </c>
      <c r="J12" s="338" t="s">
        <v>952</v>
      </c>
      <c r="K12" s="338" t="s">
        <v>953</v>
      </c>
      <c r="L12" s="338" t="s">
        <v>954</v>
      </c>
      <c r="M12" s="337" t="s">
        <v>950</v>
      </c>
      <c r="N12" s="337" t="s">
        <v>943</v>
      </c>
      <c r="O12" s="339">
        <v>667</v>
      </c>
    </row>
    <row r="13" spans="1:16" ht="22.5" x14ac:dyDescent="0.2">
      <c r="A13" s="337" t="s">
        <v>856</v>
      </c>
      <c r="B13" s="337" t="s">
        <v>857</v>
      </c>
      <c r="C13" s="337" t="s">
        <v>858</v>
      </c>
      <c r="D13" s="337" t="s">
        <v>859</v>
      </c>
      <c r="E13" s="337" t="s">
        <v>833</v>
      </c>
      <c r="F13" s="337">
        <v>623</v>
      </c>
      <c r="G13" s="338">
        <v>0</v>
      </c>
      <c r="H13" s="338">
        <v>2</v>
      </c>
      <c r="I13" s="338" t="s">
        <v>862</v>
      </c>
      <c r="J13" s="338" t="s">
        <v>863</v>
      </c>
      <c r="K13" s="338" t="s">
        <v>864</v>
      </c>
      <c r="L13" s="338"/>
      <c r="M13" s="338"/>
      <c r="N13" s="337"/>
      <c r="O13" s="339"/>
    </row>
  </sheetData>
  <hyperlinks>
    <hyperlink ref="K4" r:id="rId1" display="welcome@casasolbnb.com" xr:uid="{8E3CD5AB-8166-4197-9659-F6BC13A85429}"/>
    <hyperlink ref="J4" r:id="rId2" xr:uid="{909FB8EB-CB1E-498A-8AD5-2B8D0796768D}"/>
    <hyperlink ref="K5" r:id="rId3" display="info@dreamsmiramar.com" xr:uid="{A432A4F8-DC5B-407B-AFF8-09CA81DC9160}"/>
    <hyperlink ref="J11" r:id="rId4" xr:uid="{D6152F53-E9FA-44B3-9687-4FBFD808F3DB}"/>
    <hyperlink ref="K12" r:id="rId5" xr:uid="{0C04B7F7-C203-4EFD-9764-82289CF6561D}"/>
    <hyperlink ref="J12" r:id="rId6" xr:uid="{CA755686-009F-4C33-B68A-03DF16C24925}"/>
    <hyperlink ref="K7" r:id="rId7" xr:uid="{024F9926-2DFD-4E1D-9137-1C7C13E57043}"/>
    <hyperlink ref="K13" r:id="rId8" xr:uid="{4FB254AB-E8CA-455D-BE41-3C4FDC63D837}"/>
    <hyperlink ref="J13" r:id="rId9" xr:uid="{D48511BC-5BC4-4044-9CAE-57A5343730CD}"/>
    <hyperlink ref="J5" r:id="rId10" xr:uid="{B25E6B22-53AE-4A22-A612-7BF9B3635275}"/>
    <hyperlink ref="J6" r:id="rId11" xr:uid="{E56EA910-2096-499A-9FAF-A2581D36482B}"/>
    <hyperlink ref="J7" r:id="rId12" xr:uid="{C5A931EC-A52A-4C97-BAA5-030385E3ECF4}"/>
    <hyperlink ref="J8" r:id="rId13" xr:uid="{FD11050A-C3B0-4020-97F6-96C2CCE74A4B}"/>
    <hyperlink ref="J10" r:id="rId14" xr:uid="{0FB8ACFE-7087-4C42-9EB8-7B016FC46A67}"/>
    <hyperlink ref="J9" r:id="rId15" xr:uid="{7CA57D02-144C-4C72-8E9C-A94DBD18CD87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69611-253D-455D-9E1E-14905AB1FA0A}">
  <dimension ref="A1:N107"/>
  <sheetViews>
    <sheetView workbookViewId="0">
      <selection sqref="A1:C1"/>
    </sheetView>
  </sheetViews>
  <sheetFormatPr defaultColWidth="8.7109375" defaultRowHeight="15" x14ac:dyDescent="0.25"/>
  <cols>
    <col min="1" max="1" width="3" style="431" customWidth="1"/>
    <col min="2" max="2" width="18.7109375" style="432" customWidth="1"/>
    <col min="3" max="3" width="20.28515625" style="432" customWidth="1"/>
    <col min="4" max="4" width="10.5703125" style="432" customWidth="1"/>
    <col min="5" max="5" width="11" style="432" customWidth="1"/>
    <col min="6" max="6" width="8.7109375" style="433"/>
    <col min="7" max="7" width="8.5703125" style="431" customWidth="1"/>
    <col min="8" max="8" width="9.42578125" style="431" customWidth="1"/>
    <col min="9" max="9" width="5.7109375" style="432" customWidth="1"/>
    <col min="10" max="10" width="9" style="432" customWidth="1"/>
    <col min="11" max="11" width="10.5703125" style="432" customWidth="1"/>
    <col min="12" max="12" width="9.28515625" style="432" customWidth="1"/>
    <col min="13" max="13" width="12.42578125" style="435" customWidth="1"/>
    <col min="14" max="14" width="14" style="435" customWidth="1"/>
    <col min="15" max="256" width="8.7109375" style="432"/>
    <col min="257" max="257" width="3" style="432" customWidth="1"/>
    <col min="258" max="258" width="13.28515625" style="432" customWidth="1"/>
    <col min="259" max="262" width="8.7109375" style="432"/>
    <col min="263" max="263" width="6.7109375" style="432" customWidth="1"/>
    <col min="264" max="264" width="6.28515625" style="432" customWidth="1"/>
    <col min="265" max="265" width="3.28515625" style="432" customWidth="1"/>
    <col min="266" max="266" width="7.5703125" style="432" customWidth="1"/>
    <col min="267" max="267" width="8.140625" style="432" customWidth="1"/>
    <col min="268" max="268" width="9.28515625" style="432" customWidth="1"/>
    <col min="269" max="269" width="12.42578125" style="432" customWidth="1"/>
    <col min="270" max="270" width="14" style="432" customWidth="1"/>
    <col min="271" max="512" width="8.7109375" style="432"/>
    <col min="513" max="513" width="3" style="432" customWidth="1"/>
    <col min="514" max="514" width="13.28515625" style="432" customWidth="1"/>
    <col min="515" max="518" width="8.7109375" style="432"/>
    <col min="519" max="519" width="6.7109375" style="432" customWidth="1"/>
    <col min="520" max="520" width="6.28515625" style="432" customWidth="1"/>
    <col min="521" max="521" width="3.28515625" style="432" customWidth="1"/>
    <col min="522" max="522" width="7.5703125" style="432" customWidth="1"/>
    <col min="523" max="523" width="8.140625" style="432" customWidth="1"/>
    <col min="524" max="524" width="9.28515625" style="432" customWidth="1"/>
    <col min="525" max="525" width="12.42578125" style="432" customWidth="1"/>
    <col min="526" max="526" width="14" style="432" customWidth="1"/>
    <col min="527" max="768" width="8.7109375" style="432"/>
    <col min="769" max="769" width="3" style="432" customWidth="1"/>
    <col min="770" max="770" width="13.28515625" style="432" customWidth="1"/>
    <col min="771" max="774" width="8.7109375" style="432"/>
    <col min="775" max="775" width="6.7109375" style="432" customWidth="1"/>
    <col min="776" max="776" width="6.28515625" style="432" customWidth="1"/>
    <col min="777" max="777" width="3.28515625" style="432" customWidth="1"/>
    <col min="778" max="778" width="7.5703125" style="432" customWidth="1"/>
    <col min="779" max="779" width="8.140625" style="432" customWidth="1"/>
    <col min="780" max="780" width="9.28515625" style="432" customWidth="1"/>
    <col min="781" max="781" width="12.42578125" style="432" customWidth="1"/>
    <col min="782" max="782" width="14" style="432" customWidth="1"/>
    <col min="783" max="1024" width="8.7109375" style="432"/>
    <col min="1025" max="1025" width="3" style="432" customWidth="1"/>
    <col min="1026" max="1026" width="13.28515625" style="432" customWidth="1"/>
    <col min="1027" max="1030" width="8.7109375" style="432"/>
    <col min="1031" max="1031" width="6.7109375" style="432" customWidth="1"/>
    <col min="1032" max="1032" width="6.28515625" style="432" customWidth="1"/>
    <col min="1033" max="1033" width="3.28515625" style="432" customWidth="1"/>
    <col min="1034" max="1034" width="7.5703125" style="432" customWidth="1"/>
    <col min="1035" max="1035" width="8.140625" style="432" customWidth="1"/>
    <col min="1036" max="1036" width="9.28515625" style="432" customWidth="1"/>
    <col min="1037" max="1037" width="12.42578125" style="432" customWidth="1"/>
    <col min="1038" max="1038" width="14" style="432" customWidth="1"/>
    <col min="1039" max="1280" width="8.7109375" style="432"/>
    <col min="1281" max="1281" width="3" style="432" customWidth="1"/>
    <col min="1282" max="1282" width="13.28515625" style="432" customWidth="1"/>
    <col min="1283" max="1286" width="8.7109375" style="432"/>
    <col min="1287" max="1287" width="6.7109375" style="432" customWidth="1"/>
    <col min="1288" max="1288" width="6.28515625" style="432" customWidth="1"/>
    <col min="1289" max="1289" width="3.28515625" style="432" customWidth="1"/>
    <col min="1290" max="1290" width="7.5703125" style="432" customWidth="1"/>
    <col min="1291" max="1291" width="8.140625" style="432" customWidth="1"/>
    <col min="1292" max="1292" width="9.28515625" style="432" customWidth="1"/>
    <col min="1293" max="1293" width="12.42578125" style="432" customWidth="1"/>
    <col min="1294" max="1294" width="14" style="432" customWidth="1"/>
    <col min="1295" max="1536" width="8.7109375" style="432"/>
    <col min="1537" max="1537" width="3" style="432" customWidth="1"/>
    <col min="1538" max="1538" width="13.28515625" style="432" customWidth="1"/>
    <col min="1539" max="1542" width="8.7109375" style="432"/>
    <col min="1543" max="1543" width="6.7109375" style="432" customWidth="1"/>
    <col min="1544" max="1544" width="6.28515625" style="432" customWidth="1"/>
    <col min="1545" max="1545" width="3.28515625" style="432" customWidth="1"/>
    <col min="1546" max="1546" width="7.5703125" style="432" customWidth="1"/>
    <col min="1547" max="1547" width="8.140625" style="432" customWidth="1"/>
    <col min="1548" max="1548" width="9.28515625" style="432" customWidth="1"/>
    <col min="1549" max="1549" width="12.42578125" style="432" customWidth="1"/>
    <col min="1550" max="1550" width="14" style="432" customWidth="1"/>
    <col min="1551" max="1792" width="8.7109375" style="432"/>
    <col min="1793" max="1793" width="3" style="432" customWidth="1"/>
    <col min="1794" max="1794" width="13.28515625" style="432" customWidth="1"/>
    <col min="1795" max="1798" width="8.7109375" style="432"/>
    <col min="1799" max="1799" width="6.7109375" style="432" customWidth="1"/>
    <col min="1800" max="1800" width="6.28515625" style="432" customWidth="1"/>
    <col min="1801" max="1801" width="3.28515625" style="432" customWidth="1"/>
    <col min="1802" max="1802" width="7.5703125" style="432" customWidth="1"/>
    <col min="1803" max="1803" width="8.140625" style="432" customWidth="1"/>
    <col min="1804" max="1804" width="9.28515625" style="432" customWidth="1"/>
    <col min="1805" max="1805" width="12.42578125" style="432" customWidth="1"/>
    <col min="1806" max="1806" width="14" style="432" customWidth="1"/>
    <col min="1807" max="2048" width="8.7109375" style="432"/>
    <col min="2049" max="2049" width="3" style="432" customWidth="1"/>
    <col min="2050" max="2050" width="13.28515625" style="432" customWidth="1"/>
    <col min="2051" max="2054" width="8.7109375" style="432"/>
    <col min="2055" max="2055" width="6.7109375" style="432" customWidth="1"/>
    <col min="2056" max="2056" width="6.28515625" style="432" customWidth="1"/>
    <col min="2057" max="2057" width="3.28515625" style="432" customWidth="1"/>
    <col min="2058" max="2058" width="7.5703125" style="432" customWidth="1"/>
    <col min="2059" max="2059" width="8.140625" style="432" customWidth="1"/>
    <col min="2060" max="2060" width="9.28515625" style="432" customWidth="1"/>
    <col min="2061" max="2061" width="12.42578125" style="432" customWidth="1"/>
    <col min="2062" max="2062" width="14" style="432" customWidth="1"/>
    <col min="2063" max="2304" width="8.7109375" style="432"/>
    <col min="2305" max="2305" width="3" style="432" customWidth="1"/>
    <col min="2306" max="2306" width="13.28515625" style="432" customWidth="1"/>
    <col min="2307" max="2310" width="8.7109375" style="432"/>
    <col min="2311" max="2311" width="6.7109375" style="432" customWidth="1"/>
    <col min="2312" max="2312" width="6.28515625" style="432" customWidth="1"/>
    <col min="2313" max="2313" width="3.28515625" style="432" customWidth="1"/>
    <col min="2314" max="2314" width="7.5703125" style="432" customWidth="1"/>
    <col min="2315" max="2315" width="8.140625" style="432" customWidth="1"/>
    <col min="2316" max="2316" width="9.28515625" style="432" customWidth="1"/>
    <col min="2317" max="2317" width="12.42578125" style="432" customWidth="1"/>
    <col min="2318" max="2318" width="14" style="432" customWidth="1"/>
    <col min="2319" max="2560" width="8.7109375" style="432"/>
    <col min="2561" max="2561" width="3" style="432" customWidth="1"/>
    <col min="2562" max="2562" width="13.28515625" style="432" customWidth="1"/>
    <col min="2563" max="2566" width="8.7109375" style="432"/>
    <col min="2567" max="2567" width="6.7109375" style="432" customWidth="1"/>
    <col min="2568" max="2568" width="6.28515625" style="432" customWidth="1"/>
    <col min="2569" max="2569" width="3.28515625" style="432" customWidth="1"/>
    <col min="2570" max="2570" width="7.5703125" style="432" customWidth="1"/>
    <col min="2571" max="2571" width="8.140625" style="432" customWidth="1"/>
    <col min="2572" max="2572" width="9.28515625" style="432" customWidth="1"/>
    <col min="2573" max="2573" width="12.42578125" style="432" customWidth="1"/>
    <col min="2574" max="2574" width="14" style="432" customWidth="1"/>
    <col min="2575" max="2816" width="8.7109375" style="432"/>
    <col min="2817" max="2817" width="3" style="432" customWidth="1"/>
    <col min="2818" max="2818" width="13.28515625" style="432" customWidth="1"/>
    <col min="2819" max="2822" width="8.7109375" style="432"/>
    <col min="2823" max="2823" width="6.7109375" style="432" customWidth="1"/>
    <col min="2824" max="2824" width="6.28515625" style="432" customWidth="1"/>
    <col min="2825" max="2825" width="3.28515625" style="432" customWidth="1"/>
    <col min="2826" max="2826" width="7.5703125" style="432" customWidth="1"/>
    <col min="2827" max="2827" width="8.140625" style="432" customWidth="1"/>
    <col min="2828" max="2828" width="9.28515625" style="432" customWidth="1"/>
    <col min="2829" max="2829" width="12.42578125" style="432" customWidth="1"/>
    <col min="2830" max="2830" width="14" style="432" customWidth="1"/>
    <col min="2831" max="3072" width="8.7109375" style="432"/>
    <col min="3073" max="3073" width="3" style="432" customWidth="1"/>
    <col min="3074" max="3074" width="13.28515625" style="432" customWidth="1"/>
    <col min="3075" max="3078" width="8.7109375" style="432"/>
    <col min="3079" max="3079" width="6.7109375" style="432" customWidth="1"/>
    <col min="3080" max="3080" width="6.28515625" style="432" customWidth="1"/>
    <col min="3081" max="3081" width="3.28515625" style="432" customWidth="1"/>
    <col min="3082" max="3082" width="7.5703125" style="432" customWidth="1"/>
    <col min="3083" max="3083" width="8.140625" style="432" customWidth="1"/>
    <col min="3084" max="3084" width="9.28515625" style="432" customWidth="1"/>
    <col min="3085" max="3085" width="12.42578125" style="432" customWidth="1"/>
    <col min="3086" max="3086" width="14" style="432" customWidth="1"/>
    <col min="3087" max="3328" width="8.7109375" style="432"/>
    <col min="3329" max="3329" width="3" style="432" customWidth="1"/>
    <col min="3330" max="3330" width="13.28515625" style="432" customWidth="1"/>
    <col min="3331" max="3334" width="8.7109375" style="432"/>
    <col min="3335" max="3335" width="6.7109375" style="432" customWidth="1"/>
    <col min="3336" max="3336" width="6.28515625" style="432" customWidth="1"/>
    <col min="3337" max="3337" width="3.28515625" style="432" customWidth="1"/>
    <col min="3338" max="3338" width="7.5703125" style="432" customWidth="1"/>
    <col min="3339" max="3339" width="8.140625" style="432" customWidth="1"/>
    <col min="3340" max="3340" width="9.28515625" style="432" customWidth="1"/>
    <col min="3341" max="3341" width="12.42578125" style="432" customWidth="1"/>
    <col min="3342" max="3342" width="14" style="432" customWidth="1"/>
    <col min="3343" max="3584" width="8.7109375" style="432"/>
    <col min="3585" max="3585" width="3" style="432" customWidth="1"/>
    <col min="3586" max="3586" width="13.28515625" style="432" customWidth="1"/>
    <col min="3587" max="3590" width="8.7109375" style="432"/>
    <col min="3591" max="3591" width="6.7109375" style="432" customWidth="1"/>
    <col min="3592" max="3592" width="6.28515625" style="432" customWidth="1"/>
    <col min="3593" max="3593" width="3.28515625" style="432" customWidth="1"/>
    <col min="3594" max="3594" width="7.5703125" style="432" customWidth="1"/>
    <col min="3595" max="3595" width="8.140625" style="432" customWidth="1"/>
    <col min="3596" max="3596" width="9.28515625" style="432" customWidth="1"/>
    <col min="3597" max="3597" width="12.42578125" style="432" customWidth="1"/>
    <col min="3598" max="3598" width="14" style="432" customWidth="1"/>
    <col min="3599" max="3840" width="8.7109375" style="432"/>
    <col min="3841" max="3841" width="3" style="432" customWidth="1"/>
    <col min="3842" max="3842" width="13.28515625" style="432" customWidth="1"/>
    <col min="3843" max="3846" width="8.7109375" style="432"/>
    <col min="3847" max="3847" width="6.7109375" style="432" customWidth="1"/>
    <col min="3848" max="3848" width="6.28515625" style="432" customWidth="1"/>
    <col min="3849" max="3849" width="3.28515625" style="432" customWidth="1"/>
    <col min="3850" max="3850" width="7.5703125" style="432" customWidth="1"/>
    <col min="3851" max="3851" width="8.140625" style="432" customWidth="1"/>
    <col min="3852" max="3852" width="9.28515625" style="432" customWidth="1"/>
    <col min="3853" max="3853" width="12.42578125" style="432" customWidth="1"/>
    <col min="3854" max="3854" width="14" style="432" customWidth="1"/>
    <col min="3855" max="4096" width="8.7109375" style="432"/>
    <col min="4097" max="4097" width="3" style="432" customWidth="1"/>
    <col min="4098" max="4098" width="13.28515625" style="432" customWidth="1"/>
    <col min="4099" max="4102" width="8.7109375" style="432"/>
    <col min="4103" max="4103" width="6.7109375" style="432" customWidth="1"/>
    <col min="4104" max="4104" width="6.28515625" style="432" customWidth="1"/>
    <col min="4105" max="4105" width="3.28515625" style="432" customWidth="1"/>
    <col min="4106" max="4106" width="7.5703125" style="432" customWidth="1"/>
    <col min="4107" max="4107" width="8.140625" style="432" customWidth="1"/>
    <col min="4108" max="4108" width="9.28515625" style="432" customWidth="1"/>
    <col min="4109" max="4109" width="12.42578125" style="432" customWidth="1"/>
    <col min="4110" max="4110" width="14" style="432" customWidth="1"/>
    <col min="4111" max="4352" width="8.7109375" style="432"/>
    <col min="4353" max="4353" width="3" style="432" customWidth="1"/>
    <col min="4354" max="4354" width="13.28515625" style="432" customWidth="1"/>
    <col min="4355" max="4358" width="8.7109375" style="432"/>
    <col min="4359" max="4359" width="6.7109375" style="432" customWidth="1"/>
    <col min="4360" max="4360" width="6.28515625" style="432" customWidth="1"/>
    <col min="4361" max="4361" width="3.28515625" style="432" customWidth="1"/>
    <col min="4362" max="4362" width="7.5703125" style="432" customWidth="1"/>
    <col min="4363" max="4363" width="8.140625" style="432" customWidth="1"/>
    <col min="4364" max="4364" width="9.28515625" style="432" customWidth="1"/>
    <col min="4365" max="4365" width="12.42578125" style="432" customWidth="1"/>
    <col min="4366" max="4366" width="14" style="432" customWidth="1"/>
    <col min="4367" max="4608" width="8.7109375" style="432"/>
    <col min="4609" max="4609" width="3" style="432" customWidth="1"/>
    <col min="4610" max="4610" width="13.28515625" style="432" customWidth="1"/>
    <col min="4611" max="4614" width="8.7109375" style="432"/>
    <col min="4615" max="4615" width="6.7109375" style="432" customWidth="1"/>
    <col min="4616" max="4616" width="6.28515625" style="432" customWidth="1"/>
    <col min="4617" max="4617" width="3.28515625" style="432" customWidth="1"/>
    <col min="4618" max="4618" width="7.5703125" style="432" customWidth="1"/>
    <col min="4619" max="4619" width="8.140625" style="432" customWidth="1"/>
    <col min="4620" max="4620" width="9.28515625" style="432" customWidth="1"/>
    <col min="4621" max="4621" width="12.42578125" style="432" customWidth="1"/>
    <col min="4622" max="4622" width="14" style="432" customWidth="1"/>
    <col min="4623" max="4864" width="8.7109375" style="432"/>
    <col min="4865" max="4865" width="3" style="432" customWidth="1"/>
    <col min="4866" max="4866" width="13.28515625" style="432" customWidth="1"/>
    <col min="4867" max="4870" width="8.7109375" style="432"/>
    <col min="4871" max="4871" width="6.7109375" style="432" customWidth="1"/>
    <col min="4872" max="4872" width="6.28515625" style="432" customWidth="1"/>
    <col min="4873" max="4873" width="3.28515625" style="432" customWidth="1"/>
    <col min="4874" max="4874" width="7.5703125" style="432" customWidth="1"/>
    <col min="4875" max="4875" width="8.140625" style="432" customWidth="1"/>
    <col min="4876" max="4876" width="9.28515625" style="432" customWidth="1"/>
    <col min="4877" max="4877" width="12.42578125" style="432" customWidth="1"/>
    <col min="4878" max="4878" width="14" style="432" customWidth="1"/>
    <col min="4879" max="5120" width="8.7109375" style="432"/>
    <col min="5121" max="5121" width="3" style="432" customWidth="1"/>
    <col min="5122" max="5122" width="13.28515625" style="432" customWidth="1"/>
    <col min="5123" max="5126" width="8.7109375" style="432"/>
    <col min="5127" max="5127" width="6.7109375" style="432" customWidth="1"/>
    <col min="5128" max="5128" width="6.28515625" style="432" customWidth="1"/>
    <col min="5129" max="5129" width="3.28515625" style="432" customWidth="1"/>
    <col min="5130" max="5130" width="7.5703125" style="432" customWidth="1"/>
    <col min="5131" max="5131" width="8.140625" style="432" customWidth="1"/>
    <col min="5132" max="5132" width="9.28515625" style="432" customWidth="1"/>
    <col min="5133" max="5133" width="12.42578125" style="432" customWidth="1"/>
    <col min="5134" max="5134" width="14" style="432" customWidth="1"/>
    <col min="5135" max="5376" width="8.7109375" style="432"/>
    <col min="5377" max="5377" width="3" style="432" customWidth="1"/>
    <col min="5378" max="5378" width="13.28515625" style="432" customWidth="1"/>
    <col min="5379" max="5382" width="8.7109375" style="432"/>
    <col min="5383" max="5383" width="6.7109375" style="432" customWidth="1"/>
    <col min="5384" max="5384" width="6.28515625" style="432" customWidth="1"/>
    <col min="5385" max="5385" width="3.28515625" style="432" customWidth="1"/>
    <col min="5386" max="5386" width="7.5703125" style="432" customWidth="1"/>
    <col min="5387" max="5387" width="8.140625" style="432" customWidth="1"/>
    <col min="5388" max="5388" width="9.28515625" style="432" customWidth="1"/>
    <col min="5389" max="5389" width="12.42578125" style="432" customWidth="1"/>
    <col min="5390" max="5390" width="14" style="432" customWidth="1"/>
    <col min="5391" max="5632" width="8.7109375" style="432"/>
    <col min="5633" max="5633" width="3" style="432" customWidth="1"/>
    <col min="5634" max="5634" width="13.28515625" style="432" customWidth="1"/>
    <col min="5635" max="5638" width="8.7109375" style="432"/>
    <col min="5639" max="5639" width="6.7109375" style="432" customWidth="1"/>
    <col min="5640" max="5640" width="6.28515625" style="432" customWidth="1"/>
    <col min="5641" max="5641" width="3.28515625" style="432" customWidth="1"/>
    <col min="5642" max="5642" width="7.5703125" style="432" customWidth="1"/>
    <col min="5643" max="5643" width="8.140625" style="432" customWidth="1"/>
    <col min="5644" max="5644" width="9.28515625" style="432" customWidth="1"/>
    <col min="5645" max="5645" width="12.42578125" style="432" customWidth="1"/>
    <col min="5646" max="5646" width="14" style="432" customWidth="1"/>
    <col min="5647" max="5888" width="8.7109375" style="432"/>
    <col min="5889" max="5889" width="3" style="432" customWidth="1"/>
    <col min="5890" max="5890" width="13.28515625" style="432" customWidth="1"/>
    <col min="5891" max="5894" width="8.7109375" style="432"/>
    <col min="5895" max="5895" width="6.7109375" style="432" customWidth="1"/>
    <col min="5896" max="5896" width="6.28515625" style="432" customWidth="1"/>
    <col min="5897" max="5897" width="3.28515625" style="432" customWidth="1"/>
    <col min="5898" max="5898" width="7.5703125" style="432" customWidth="1"/>
    <col min="5899" max="5899" width="8.140625" style="432" customWidth="1"/>
    <col min="5900" max="5900" width="9.28515625" style="432" customWidth="1"/>
    <col min="5901" max="5901" width="12.42578125" style="432" customWidth="1"/>
    <col min="5902" max="5902" width="14" style="432" customWidth="1"/>
    <col min="5903" max="6144" width="8.7109375" style="432"/>
    <col min="6145" max="6145" width="3" style="432" customWidth="1"/>
    <col min="6146" max="6146" width="13.28515625" style="432" customWidth="1"/>
    <col min="6147" max="6150" width="8.7109375" style="432"/>
    <col min="6151" max="6151" width="6.7109375" style="432" customWidth="1"/>
    <col min="6152" max="6152" width="6.28515625" style="432" customWidth="1"/>
    <col min="6153" max="6153" width="3.28515625" style="432" customWidth="1"/>
    <col min="6154" max="6154" width="7.5703125" style="432" customWidth="1"/>
    <col min="6155" max="6155" width="8.140625" style="432" customWidth="1"/>
    <col min="6156" max="6156" width="9.28515625" style="432" customWidth="1"/>
    <col min="6157" max="6157" width="12.42578125" style="432" customWidth="1"/>
    <col min="6158" max="6158" width="14" style="432" customWidth="1"/>
    <col min="6159" max="6400" width="8.7109375" style="432"/>
    <col min="6401" max="6401" width="3" style="432" customWidth="1"/>
    <col min="6402" max="6402" width="13.28515625" style="432" customWidth="1"/>
    <col min="6403" max="6406" width="8.7109375" style="432"/>
    <col min="6407" max="6407" width="6.7109375" style="432" customWidth="1"/>
    <col min="6408" max="6408" width="6.28515625" style="432" customWidth="1"/>
    <col min="6409" max="6409" width="3.28515625" style="432" customWidth="1"/>
    <col min="6410" max="6410" width="7.5703125" style="432" customWidth="1"/>
    <col min="6411" max="6411" width="8.140625" style="432" customWidth="1"/>
    <col min="6412" max="6412" width="9.28515625" style="432" customWidth="1"/>
    <col min="6413" max="6413" width="12.42578125" style="432" customWidth="1"/>
    <col min="6414" max="6414" width="14" style="432" customWidth="1"/>
    <col min="6415" max="6656" width="8.7109375" style="432"/>
    <col min="6657" max="6657" width="3" style="432" customWidth="1"/>
    <col min="6658" max="6658" width="13.28515625" style="432" customWidth="1"/>
    <col min="6659" max="6662" width="8.7109375" style="432"/>
    <col min="6663" max="6663" width="6.7109375" style="432" customWidth="1"/>
    <col min="6664" max="6664" width="6.28515625" style="432" customWidth="1"/>
    <col min="6665" max="6665" width="3.28515625" style="432" customWidth="1"/>
    <col min="6666" max="6666" width="7.5703125" style="432" customWidth="1"/>
    <col min="6667" max="6667" width="8.140625" style="432" customWidth="1"/>
    <col min="6668" max="6668" width="9.28515625" style="432" customWidth="1"/>
    <col min="6669" max="6669" width="12.42578125" style="432" customWidth="1"/>
    <col min="6670" max="6670" width="14" style="432" customWidth="1"/>
    <col min="6671" max="6912" width="8.7109375" style="432"/>
    <col min="6913" max="6913" width="3" style="432" customWidth="1"/>
    <col min="6914" max="6914" width="13.28515625" style="432" customWidth="1"/>
    <col min="6915" max="6918" width="8.7109375" style="432"/>
    <col min="6919" max="6919" width="6.7109375" style="432" customWidth="1"/>
    <col min="6920" max="6920" width="6.28515625" style="432" customWidth="1"/>
    <col min="6921" max="6921" width="3.28515625" style="432" customWidth="1"/>
    <col min="6922" max="6922" width="7.5703125" style="432" customWidth="1"/>
    <col min="6923" max="6923" width="8.140625" style="432" customWidth="1"/>
    <col min="6924" max="6924" width="9.28515625" style="432" customWidth="1"/>
    <col min="6925" max="6925" width="12.42578125" style="432" customWidth="1"/>
    <col min="6926" max="6926" width="14" style="432" customWidth="1"/>
    <col min="6927" max="7168" width="8.7109375" style="432"/>
    <col min="7169" max="7169" width="3" style="432" customWidth="1"/>
    <col min="7170" max="7170" width="13.28515625" style="432" customWidth="1"/>
    <col min="7171" max="7174" width="8.7109375" style="432"/>
    <col min="7175" max="7175" width="6.7109375" style="432" customWidth="1"/>
    <col min="7176" max="7176" width="6.28515625" style="432" customWidth="1"/>
    <col min="7177" max="7177" width="3.28515625" style="432" customWidth="1"/>
    <col min="7178" max="7178" width="7.5703125" style="432" customWidth="1"/>
    <col min="7179" max="7179" width="8.140625" style="432" customWidth="1"/>
    <col min="7180" max="7180" width="9.28515625" style="432" customWidth="1"/>
    <col min="7181" max="7181" width="12.42578125" style="432" customWidth="1"/>
    <col min="7182" max="7182" width="14" style="432" customWidth="1"/>
    <col min="7183" max="7424" width="8.7109375" style="432"/>
    <col min="7425" max="7425" width="3" style="432" customWidth="1"/>
    <col min="7426" max="7426" width="13.28515625" style="432" customWidth="1"/>
    <col min="7427" max="7430" width="8.7109375" style="432"/>
    <col min="7431" max="7431" width="6.7109375" style="432" customWidth="1"/>
    <col min="7432" max="7432" width="6.28515625" style="432" customWidth="1"/>
    <col min="7433" max="7433" width="3.28515625" style="432" customWidth="1"/>
    <col min="7434" max="7434" width="7.5703125" style="432" customWidth="1"/>
    <col min="7435" max="7435" width="8.140625" style="432" customWidth="1"/>
    <col min="7436" max="7436" width="9.28515625" style="432" customWidth="1"/>
    <col min="7437" max="7437" width="12.42578125" style="432" customWidth="1"/>
    <col min="7438" max="7438" width="14" style="432" customWidth="1"/>
    <col min="7439" max="7680" width="8.7109375" style="432"/>
    <col min="7681" max="7681" width="3" style="432" customWidth="1"/>
    <col min="7682" max="7682" width="13.28515625" style="432" customWidth="1"/>
    <col min="7683" max="7686" width="8.7109375" style="432"/>
    <col min="7687" max="7687" width="6.7109375" style="432" customWidth="1"/>
    <col min="7688" max="7688" width="6.28515625" style="432" customWidth="1"/>
    <col min="7689" max="7689" width="3.28515625" style="432" customWidth="1"/>
    <col min="7690" max="7690" width="7.5703125" style="432" customWidth="1"/>
    <col min="7691" max="7691" width="8.140625" style="432" customWidth="1"/>
    <col min="7692" max="7692" width="9.28515625" style="432" customWidth="1"/>
    <col min="7693" max="7693" width="12.42578125" style="432" customWidth="1"/>
    <col min="7694" max="7694" width="14" style="432" customWidth="1"/>
    <col min="7695" max="7936" width="8.7109375" style="432"/>
    <col min="7937" max="7937" width="3" style="432" customWidth="1"/>
    <col min="7938" max="7938" width="13.28515625" style="432" customWidth="1"/>
    <col min="7939" max="7942" width="8.7109375" style="432"/>
    <col min="7943" max="7943" width="6.7109375" style="432" customWidth="1"/>
    <col min="7944" max="7944" width="6.28515625" style="432" customWidth="1"/>
    <col min="7945" max="7945" width="3.28515625" style="432" customWidth="1"/>
    <col min="7946" max="7946" width="7.5703125" style="432" customWidth="1"/>
    <col min="7947" max="7947" width="8.140625" style="432" customWidth="1"/>
    <col min="7948" max="7948" width="9.28515625" style="432" customWidth="1"/>
    <col min="7949" max="7949" width="12.42578125" style="432" customWidth="1"/>
    <col min="7950" max="7950" width="14" style="432" customWidth="1"/>
    <col min="7951" max="8192" width="8.7109375" style="432"/>
    <col min="8193" max="8193" width="3" style="432" customWidth="1"/>
    <col min="8194" max="8194" width="13.28515625" style="432" customWidth="1"/>
    <col min="8195" max="8198" width="8.7109375" style="432"/>
    <col min="8199" max="8199" width="6.7109375" style="432" customWidth="1"/>
    <col min="8200" max="8200" width="6.28515625" style="432" customWidth="1"/>
    <col min="8201" max="8201" width="3.28515625" style="432" customWidth="1"/>
    <col min="8202" max="8202" width="7.5703125" style="432" customWidth="1"/>
    <col min="8203" max="8203" width="8.140625" style="432" customWidth="1"/>
    <col min="8204" max="8204" width="9.28515625" style="432" customWidth="1"/>
    <col min="8205" max="8205" width="12.42578125" style="432" customWidth="1"/>
    <col min="8206" max="8206" width="14" style="432" customWidth="1"/>
    <col min="8207" max="8448" width="8.7109375" style="432"/>
    <col min="8449" max="8449" width="3" style="432" customWidth="1"/>
    <col min="8450" max="8450" width="13.28515625" style="432" customWidth="1"/>
    <col min="8451" max="8454" width="8.7109375" style="432"/>
    <col min="8455" max="8455" width="6.7109375" style="432" customWidth="1"/>
    <col min="8456" max="8456" width="6.28515625" style="432" customWidth="1"/>
    <col min="8457" max="8457" width="3.28515625" style="432" customWidth="1"/>
    <col min="8458" max="8458" width="7.5703125" style="432" customWidth="1"/>
    <col min="8459" max="8459" width="8.140625" style="432" customWidth="1"/>
    <col min="8460" max="8460" width="9.28515625" style="432" customWidth="1"/>
    <col min="8461" max="8461" width="12.42578125" style="432" customWidth="1"/>
    <col min="8462" max="8462" width="14" style="432" customWidth="1"/>
    <col min="8463" max="8704" width="8.7109375" style="432"/>
    <col min="8705" max="8705" width="3" style="432" customWidth="1"/>
    <col min="8706" max="8706" width="13.28515625" style="432" customWidth="1"/>
    <col min="8707" max="8710" width="8.7109375" style="432"/>
    <col min="8711" max="8711" width="6.7109375" style="432" customWidth="1"/>
    <col min="8712" max="8712" width="6.28515625" style="432" customWidth="1"/>
    <col min="8713" max="8713" width="3.28515625" style="432" customWidth="1"/>
    <col min="8714" max="8714" width="7.5703125" style="432" customWidth="1"/>
    <col min="8715" max="8715" width="8.140625" style="432" customWidth="1"/>
    <col min="8716" max="8716" width="9.28515625" style="432" customWidth="1"/>
    <col min="8717" max="8717" width="12.42578125" style="432" customWidth="1"/>
    <col min="8718" max="8718" width="14" style="432" customWidth="1"/>
    <col min="8719" max="8960" width="8.7109375" style="432"/>
    <col min="8961" max="8961" width="3" style="432" customWidth="1"/>
    <col min="8962" max="8962" width="13.28515625" style="432" customWidth="1"/>
    <col min="8963" max="8966" width="8.7109375" style="432"/>
    <col min="8967" max="8967" width="6.7109375" style="432" customWidth="1"/>
    <col min="8968" max="8968" width="6.28515625" style="432" customWidth="1"/>
    <col min="8969" max="8969" width="3.28515625" style="432" customWidth="1"/>
    <col min="8970" max="8970" width="7.5703125" style="432" customWidth="1"/>
    <col min="8971" max="8971" width="8.140625" style="432" customWidth="1"/>
    <col min="8972" max="8972" width="9.28515625" style="432" customWidth="1"/>
    <col min="8973" max="8973" width="12.42578125" style="432" customWidth="1"/>
    <col min="8974" max="8974" width="14" style="432" customWidth="1"/>
    <col min="8975" max="9216" width="8.7109375" style="432"/>
    <col min="9217" max="9217" width="3" style="432" customWidth="1"/>
    <col min="9218" max="9218" width="13.28515625" style="432" customWidth="1"/>
    <col min="9219" max="9222" width="8.7109375" style="432"/>
    <col min="9223" max="9223" width="6.7109375" style="432" customWidth="1"/>
    <col min="9224" max="9224" width="6.28515625" style="432" customWidth="1"/>
    <col min="9225" max="9225" width="3.28515625" style="432" customWidth="1"/>
    <col min="9226" max="9226" width="7.5703125" style="432" customWidth="1"/>
    <col min="9227" max="9227" width="8.140625" style="432" customWidth="1"/>
    <col min="9228" max="9228" width="9.28515625" style="432" customWidth="1"/>
    <col min="9229" max="9229" width="12.42578125" style="432" customWidth="1"/>
    <col min="9230" max="9230" width="14" style="432" customWidth="1"/>
    <col min="9231" max="9472" width="8.7109375" style="432"/>
    <col min="9473" max="9473" width="3" style="432" customWidth="1"/>
    <col min="9474" max="9474" width="13.28515625" style="432" customWidth="1"/>
    <col min="9475" max="9478" width="8.7109375" style="432"/>
    <col min="9479" max="9479" width="6.7109375" style="432" customWidth="1"/>
    <col min="9480" max="9480" width="6.28515625" style="432" customWidth="1"/>
    <col min="9481" max="9481" width="3.28515625" style="432" customWidth="1"/>
    <col min="9482" max="9482" width="7.5703125" style="432" customWidth="1"/>
    <col min="9483" max="9483" width="8.140625" style="432" customWidth="1"/>
    <col min="9484" max="9484" width="9.28515625" style="432" customWidth="1"/>
    <col min="9485" max="9485" width="12.42578125" style="432" customWidth="1"/>
    <col min="9486" max="9486" width="14" style="432" customWidth="1"/>
    <col min="9487" max="9728" width="8.7109375" style="432"/>
    <col min="9729" max="9729" width="3" style="432" customWidth="1"/>
    <col min="9730" max="9730" width="13.28515625" style="432" customWidth="1"/>
    <col min="9731" max="9734" width="8.7109375" style="432"/>
    <col min="9735" max="9735" width="6.7109375" style="432" customWidth="1"/>
    <col min="9736" max="9736" width="6.28515625" style="432" customWidth="1"/>
    <col min="9737" max="9737" width="3.28515625" style="432" customWidth="1"/>
    <col min="9738" max="9738" width="7.5703125" style="432" customWidth="1"/>
    <col min="9739" max="9739" width="8.140625" style="432" customWidth="1"/>
    <col min="9740" max="9740" width="9.28515625" style="432" customWidth="1"/>
    <col min="9741" max="9741" width="12.42578125" style="432" customWidth="1"/>
    <col min="9742" max="9742" width="14" style="432" customWidth="1"/>
    <col min="9743" max="9984" width="8.7109375" style="432"/>
    <col min="9985" max="9985" width="3" style="432" customWidth="1"/>
    <col min="9986" max="9986" width="13.28515625" style="432" customWidth="1"/>
    <col min="9987" max="9990" width="8.7109375" style="432"/>
    <col min="9991" max="9991" width="6.7109375" style="432" customWidth="1"/>
    <col min="9992" max="9992" width="6.28515625" style="432" customWidth="1"/>
    <col min="9993" max="9993" width="3.28515625" style="432" customWidth="1"/>
    <col min="9994" max="9994" width="7.5703125" style="432" customWidth="1"/>
    <col min="9995" max="9995" width="8.140625" style="432" customWidth="1"/>
    <col min="9996" max="9996" width="9.28515625" style="432" customWidth="1"/>
    <col min="9997" max="9997" width="12.42578125" style="432" customWidth="1"/>
    <col min="9998" max="9998" width="14" style="432" customWidth="1"/>
    <col min="9999" max="10240" width="8.7109375" style="432"/>
    <col min="10241" max="10241" width="3" style="432" customWidth="1"/>
    <col min="10242" max="10242" width="13.28515625" style="432" customWidth="1"/>
    <col min="10243" max="10246" width="8.7109375" style="432"/>
    <col min="10247" max="10247" width="6.7109375" style="432" customWidth="1"/>
    <col min="10248" max="10248" width="6.28515625" style="432" customWidth="1"/>
    <col min="10249" max="10249" width="3.28515625" style="432" customWidth="1"/>
    <col min="10250" max="10250" width="7.5703125" style="432" customWidth="1"/>
    <col min="10251" max="10251" width="8.140625" style="432" customWidth="1"/>
    <col min="10252" max="10252" width="9.28515625" style="432" customWidth="1"/>
    <col min="10253" max="10253" width="12.42578125" style="432" customWidth="1"/>
    <col min="10254" max="10254" width="14" style="432" customWidth="1"/>
    <col min="10255" max="10496" width="8.7109375" style="432"/>
    <col min="10497" max="10497" width="3" style="432" customWidth="1"/>
    <col min="10498" max="10498" width="13.28515625" style="432" customWidth="1"/>
    <col min="10499" max="10502" width="8.7109375" style="432"/>
    <col min="10503" max="10503" width="6.7109375" style="432" customWidth="1"/>
    <col min="10504" max="10504" width="6.28515625" style="432" customWidth="1"/>
    <col min="10505" max="10505" width="3.28515625" style="432" customWidth="1"/>
    <col min="10506" max="10506" width="7.5703125" style="432" customWidth="1"/>
    <col min="10507" max="10507" width="8.140625" style="432" customWidth="1"/>
    <col min="10508" max="10508" width="9.28515625" style="432" customWidth="1"/>
    <col min="10509" max="10509" width="12.42578125" style="432" customWidth="1"/>
    <col min="10510" max="10510" width="14" style="432" customWidth="1"/>
    <col min="10511" max="10752" width="8.7109375" style="432"/>
    <col min="10753" max="10753" width="3" style="432" customWidth="1"/>
    <col min="10754" max="10754" width="13.28515625" style="432" customWidth="1"/>
    <col min="10755" max="10758" width="8.7109375" style="432"/>
    <col min="10759" max="10759" width="6.7109375" style="432" customWidth="1"/>
    <col min="10760" max="10760" width="6.28515625" style="432" customWidth="1"/>
    <col min="10761" max="10761" width="3.28515625" style="432" customWidth="1"/>
    <col min="10762" max="10762" width="7.5703125" style="432" customWidth="1"/>
    <col min="10763" max="10763" width="8.140625" style="432" customWidth="1"/>
    <col min="10764" max="10764" width="9.28515625" style="432" customWidth="1"/>
    <col min="10765" max="10765" width="12.42578125" style="432" customWidth="1"/>
    <col min="10766" max="10766" width="14" style="432" customWidth="1"/>
    <col min="10767" max="11008" width="8.7109375" style="432"/>
    <col min="11009" max="11009" width="3" style="432" customWidth="1"/>
    <col min="11010" max="11010" width="13.28515625" style="432" customWidth="1"/>
    <col min="11011" max="11014" width="8.7109375" style="432"/>
    <col min="11015" max="11015" width="6.7109375" style="432" customWidth="1"/>
    <col min="11016" max="11016" width="6.28515625" style="432" customWidth="1"/>
    <col min="11017" max="11017" width="3.28515625" style="432" customWidth="1"/>
    <col min="11018" max="11018" width="7.5703125" style="432" customWidth="1"/>
    <col min="11019" max="11019" width="8.140625" style="432" customWidth="1"/>
    <col min="11020" max="11020" width="9.28515625" style="432" customWidth="1"/>
    <col min="11021" max="11021" width="12.42578125" style="432" customWidth="1"/>
    <col min="11022" max="11022" width="14" style="432" customWidth="1"/>
    <col min="11023" max="11264" width="8.7109375" style="432"/>
    <col min="11265" max="11265" width="3" style="432" customWidth="1"/>
    <col min="11266" max="11266" width="13.28515625" style="432" customWidth="1"/>
    <col min="11267" max="11270" width="8.7109375" style="432"/>
    <col min="11271" max="11271" width="6.7109375" style="432" customWidth="1"/>
    <col min="11272" max="11272" width="6.28515625" style="432" customWidth="1"/>
    <col min="11273" max="11273" width="3.28515625" style="432" customWidth="1"/>
    <col min="11274" max="11274" width="7.5703125" style="432" customWidth="1"/>
    <col min="11275" max="11275" width="8.140625" style="432" customWidth="1"/>
    <col min="11276" max="11276" width="9.28515625" style="432" customWidth="1"/>
    <col min="11277" max="11277" width="12.42578125" style="432" customWidth="1"/>
    <col min="11278" max="11278" width="14" style="432" customWidth="1"/>
    <col min="11279" max="11520" width="8.7109375" style="432"/>
    <col min="11521" max="11521" width="3" style="432" customWidth="1"/>
    <col min="11522" max="11522" width="13.28515625" style="432" customWidth="1"/>
    <col min="11523" max="11526" width="8.7109375" style="432"/>
    <col min="11527" max="11527" width="6.7109375" style="432" customWidth="1"/>
    <col min="11528" max="11528" width="6.28515625" style="432" customWidth="1"/>
    <col min="11529" max="11529" width="3.28515625" style="432" customWidth="1"/>
    <col min="11530" max="11530" width="7.5703125" style="432" customWidth="1"/>
    <col min="11531" max="11531" width="8.140625" style="432" customWidth="1"/>
    <col min="11532" max="11532" width="9.28515625" style="432" customWidth="1"/>
    <col min="11533" max="11533" width="12.42578125" style="432" customWidth="1"/>
    <col min="11534" max="11534" width="14" style="432" customWidth="1"/>
    <col min="11535" max="11776" width="8.7109375" style="432"/>
    <col min="11777" max="11777" width="3" style="432" customWidth="1"/>
    <col min="11778" max="11778" width="13.28515625" style="432" customWidth="1"/>
    <col min="11779" max="11782" width="8.7109375" style="432"/>
    <col min="11783" max="11783" width="6.7109375" style="432" customWidth="1"/>
    <col min="11784" max="11784" width="6.28515625" style="432" customWidth="1"/>
    <col min="11785" max="11785" width="3.28515625" style="432" customWidth="1"/>
    <col min="11786" max="11786" width="7.5703125" style="432" customWidth="1"/>
    <col min="11787" max="11787" width="8.140625" style="432" customWidth="1"/>
    <col min="11788" max="11788" width="9.28515625" style="432" customWidth="1"/>
    <col min="11789" max="11789" width="12.42578125" style="432" customWidth="1"/>
    <col min="11790" max="11790" width="14" style="432" customWidth="1"/>
    <col min="11791" max="12032" width="8.7109375" style="432"/>
    <col min="12033" max="12033" width="3" style="432" customWidth="1"/>
    <col min="12034" max="12034" width="13.28515625" style="432" customWidth="1"/>
    <col min="12035" max="12038" width="8.7109375" style="432"/>
    <col min="12039" max="12039" width="6.7109375" style="432" customWidth="1"/>
    <col min="12040" max="12040" width="6.28515625" style="432" customWidth="1"/>
    <col min="12041" max="12041" width="3.28515625" style="432" customWidth="1"/>
    <col min="12042" max="12042" width="7.5703125" style="432" customWidth="1"/>
    <col min="12043" max="12043" width="8.140625" style="432" customWidth="1"/>
    <col min="12044" max="12044" width="9.28515625" style="432" customWidth="1"/>
    <col min="12045" max="12045" width="12.42578125" style="432" customWidth="1"/>
    <col min="12046" max="12046" width="14" style="432" customWidth="1"/>
    <col min="12047" max="12288" width="8.7109375" style="432"/>
    <col min="12289" max="12289" width="3" style="432" customWidth="1"/>
    <col min="12290" max="12290" width="13.28515625" style="432" customWidth="1"/>
    <col min="12291" max="12294" width="8.7109375" style="432"/>
    <col min="12295" max="12295" width="6.7109375" style="432" customWidth="1"/>
    <col min="12296" max="12296" width="6.28515625" style="432" customWidth="1"/>
    <col min="12297" max="12297" width="3.28515625" style="432" customWidth="1"/>
    <col min="12298" max="12298" width="7.5703125" style="432" customWidth="1"/>
    <col min="12299" max="12299" width="8.140625" style="432" customWidth="1"/>
    <col min="12300" max="12300" width="9.28515625" style="432" customWidth="1"/>
    <col min="12301" max="12301" width="12.42578125" style="432" customWidth="1"/>
    <col min="12302" max="12302" width="14" style="432" customWidth="1"/>
    <col min="12303" max="12544" width="8.7109375" style="432"/>
    <col min="12545" max="12545" width="3" style="432" customWidth="1"/>
    <col min="12546" max="12546" width="13.28515625" style="432" customWidth="1"/>
    <col min="12547" max="12550" width="8.7109375" style="432"/>
    <col min="12551" max="12551" width="6.7109375" style="432" customWidth="1"/>
    <col min="12552" max="12552" width="6.28515625" style="432" customWidth="1"/>
    <col min="12553" max="12553" width="3.28515625" style="432" customWidth="1"/>
    <col min="12554" max="12554" width="7.5703125" style="432" customWidth="1"/>
    <col min="12555" max="12555" width="8.140625" style="432" customWidth="1"/>
    <col min="12556" max="12556" width="9.28515625" style="432" customWidth="1"/>
    <col min="12557" max="12557" width="12.42578125" style="432" customWidth="1"/>
    <col min="12558" max="12558" width="14" style="432" customWidth="1"/>
    <col min="12559" max="12800" width="8.7109375" style="432"/>
    <col min="12801" max="12801" width="3" style="432" customWidth="1"/>
    <col min="12802" max="12802" width="13.28515625" style="432" customWidth="1"/>
    <col min="12803" max="12806" width="8.7109375" style="432"/>
    <col min="12807" max="12807" width="6.7109375" style="432" customWidth="1"/>
    <col min="12808" max="12808" width="6.28515625" style="432" customWidth="1"/>
    <col min="12809" max="12809" width="3.28515625" style="432" customWidth="1"/>
    <col min="12810" max="12810" width="7.5703125" style="432" customWidth="1"/>
    <col min="12811" max="12811" width="8.140625" style="432" customWidth="1"/>
    <col min="12812" max="12812" width="9.28515625" style="432" customWidth="1"/>
    <col min="12813" max="12813" width="12.42578125" style="432" customWidth="1"/>
    <col min="12814" max="12814" width="14" style="432" customWidth="1"/>
    <col min="12815" max="13056" width="8.7109375" style="432"/>
    <col min="13057" max="13057" width="3" style="432" customWidth="1"/>
    <col min="13058" max="13058" width="13.28515625" style="432" customWidth="1"/>
    <col min="13059" max="13062" width="8.7109375" style="432"/>
    <col min="13063" max="13063" width="6.7109375" style="432" customWidth="1"/>
    <col min="13064" max="13064" width="6.28515625" style="432" customWidth="1"/>
    <col min="13065" max="13065" width="3.28515625" style="432" customWidth="1"/>
    <col min="13066" max="13066" width="7.5703125" style="432" customWidth="1"/>
    <col min="13067" max="13067" width="8.140625" style="432" customWidth="1"/>
    <col min="13068" max="13068" width="9.28515625" style="432" customWidth="1"/>
    <col min="13069" max="13069" width="12.42578125" style="432" customWidth="1"/>
    <col min="13070" max="13070" width="14" style="432" customWidth="1"/>
    <col min="13071" max="13312" width="8.7109375" style="432"/>
    <col min="13313" max="13313" width="3" style="432" customWidth="1"/>
    <col min="13314" max="13314" width="13.28515625" style="432" customWidth="1"/>
    <col min="13315" max="13318" width="8.7109375" style="432"/>
    <col min="13319" max="13319" width="6.7109375" style="432" customWidth="1"/>
    <col min="13320" max="13320" width="6.28515625" style="432" customWidth="1"/>
    <col min="13321" max="13321" width="3.28515625" style="432" customWidth="1"/>
    <col min="13322" max="13322" width="7.5703125" style="432" customWidth="1"/>
    <col min="13323" max="13323" width="8.140625" style="432" customWidth="1"/>
    <col min="13324" max="13324" width="9.28515625" style="432" customWidth="1"/>
    <col min="13325" max="13325" width="12.42578125" style="432" customWidth="1"/>
    <col min="13326" max="13326" width="14" style="432" customWidth="1"/>
    <col min="13327" max="13568" width="8.7109375" style="432"/>
    <col min="13569" max="13569" width="3" style="432" customWidth="1"/>
    <col min="13570" max="13570" width="13.28515625" style="432" customWidth="1"/>
    <col min="13571" max="13574" width="8.7109375" style="432"/>
    <col min="13575" max="13575" width="6.7109375" style="432" customWidth="1"/>
    <col min="13576" max="13576" width="6.28515625" style="432" customWidth="1"/>
    <col min="13577" max="13577" width="3.28515625" style="432" customWidth="1"/>
    <col min="13578" max="13578" width="7.5703125" style="432" customWidth="1"/>
    <col min="13579" max="13579" width="8.140625" style="432" customWidth="1"/>
    <col min="13580" max="13580" width="9.28515625" style="432" customWidth="1"/>
    <col min="13581" max="13581" width="12.42578125" style="432" customWidth="1"/>
    <col min="13582" max="13582" width="14" style="432" customWidth="1"/>
    <col min="13583" max="13824" width="8.7109375" style="432"/>
    <col min="13825" max="13825" width="3" style="432" customWidth="1"/>
    <col min="13826" max="13826" width="13.28515625" style="432" customWidth="1"/>
    <col min="13827" max="13830" width="8.7109375" style="432"/>
    <col min="13831" max="13831" width="6.7109375" style="432" customWidth="1"/>
    <col min="13832" max="13832" width="6.28515625" style="432" customWidth="1"/>
    <col min="13833" max="13833" width="3.28515625" style="432" customWidth="1"/>
    <col min="13834" max="13834" width="7.5703125" style="432" customWidth="1"/>
    <col min="13835" max="13835" width="8.140625" style="432" customWidth="1"/>
    <col min="13836" max="13836" width="9.28515625" style="432" customWidth="1"/>
    <col min="13837" max="13837" width="12.42578125" style="432" customWidth="1"/>
    <col min="13838" max="13838" width="14" style="432" customWidth="1"/>
    <col min="13839" max="14080" width="8.7109375" style="432"/>
    <col min="14081" max="14081" width="3" style="432" customWidth="1"/>
    <col min="14082" max="14082" width="13.28515625" style="432" customWidth="1"/>
    <col min="14083" max="14086" width="8.7109375" style="432"/>
    <col min="14087" max="14087" width="6.7109375" style="432" customWidth="1"/>
    <col min="14088" max="14088" width="6.28515625" style="432" customWidth="1"/>
    <col min="14089" max="14089" width="3.28515625" style="432" customWidth="1"/>
    <col min="14090" max="14090" width="7.5703125" style="432" customWidth="1"/>
    <col min="14091" max="14091" width="8.140625" style="432" customWidth="1"/>
    <col min="14092" max="14092" width="9.28515625" style="432" customWidth="1"/>
    <col min="14093" max="14093" width="12.42578125" style="432" customWidth="1"/>
    <col min="14094" max="14094" width="14" style="432" customWidth="1"/>
    <col min="14095" max="14336" width="8.7109375" style="432"/>
    <col min="14337" max="14337" width="3" style="432" customWidth="1"/>
    <col min="14338" max="14338" width="13.28515625" style="432" customWidth="1"/>
    <col min="14339" max="14342" width="8.7109375" style="432"/>
    <col min="14343" max="14343" width="6.7109375" style="432" customWidth="1"/>
    <col min="14344" max="14344" width="6.28515625" style="432" customWidth="1"/>
    <col min="14345" max="14345" width="3.28515625" style="432" customWidth="1"/>
    <col min="14346" max="14346" width="7.5703125" style="432" customWidth="1"/>
    <col min="14347" max="14347" width="8.140625" style="432" customWidth="1"/>
    <col min="14348" max="14348" width="9.28515625" style="432" customWidth="1"/>
    <col min="14349" max="14349" width="12.42578125" style="432" customWidth="1"/>
    <col min="14350" max="14350" width="14" style="432" customWidth="1"/>
    <col min="14351" max="14592" width="8.7109375" style="432"/>
    <col min="14593" max="14593" width="3" style="432" customWidth="1"/>
    <col min="14594" max="14594" width="13.28515625" style="432" customWidth="1"/>
    <col min="14595" max="14598" width="8.7109375" style="432"/>
    <col min="14599" max="14599" width="6.7109375" style="432" customWidth="1"/>
    <col min="14600" max="14600" width="6.28515625" style="432" customWidth="1"/>
    <col min="14601" max="14601" width="3.28515625" style="432" customWidth="1"/>
    <col min="14602" max="14602" width="7.5703125" style="432" customWidth="1"/>
    <col min="14603" max="14603" width="8.140625" style="432" customWidth="1"/>
    <col min="14604" max="14604" width="9.28515625" style="432" customWidth="1"/>
    <col min="14605" max="14605" width="12.42578125" style="432" customWidth="1"/>
    <col min="14606" max="14606" width="14" style="432" customWidth="1"/>
    <col min="14607" max="14848" width="8.7109375" style="432"/>
    <col min="14849" max="14849" width="3" style="432" customWidth="1"/>
    <col min="14850" max="14850" width="13.28515625" style="432" customWidth="1"/>
    <col min="14851" max="14854" width="8.7109375" style="432"/>
    <col min="14855" max="14855" width="6.7109375" style="432" customWidth="1"/>
    <col min="14856" max="14856" width="6.28515625" style="432" customWidth="1"/>
    <col min="14857" max="14857" width="3.28515625" style="432" customWidth="1"/>
    <col min="14858" max="14858" width="7.5703125" style="432" customWidth="1"/>
    <col min="14859" max="14859" width="8.140625" style="432" customWidth="1"/>
    <col min="14860" max="14860" width="9.28515625" style="432" customWidth="1"/>
    <col min="14861" max="14861" width="12.42578125" style="432" customWidth="1"/>
    <col min="14862" max="14862" width="14" style="432" customWidth="1"/>
    <col min="14863" max="15104" width="8.7109375" style="432"/>
    <col min="15105" max="15105" width="3" style="432" customWidth="1"/>
    <col min="15106" max="15106" width="13.28515625" style="432" customWidth="1"/>
    <col min="15107" max="15110" width="8.7109375" style="432"/>
    <col min="15111" max="15111" width="6.7109375" style="432" customWidth="1"/>
    <col min="15112" max="15112" width="6.28515625" style="432" customWidth="1"/>
    <col min="15113" max="15113" width="3.28515625" style="432" customWidth="1"/>
    <col min="15114" max="15114" width="7.5703125" style="432" customWidth="1"/>
    <col min="15115" max="15115" width="8.140625" style="432" customWidth="1"/>
    <col min="15116" max="15116" width="9.28515625" style="432" customWidth="1"/>
    <col min="15117" max="15117" width="12.42578125" style="432" customWidth="1"/>
    <col min="15118" max="15118" width="14" style="432" customWidth="1"/>
    <col min="15119" max="15360" width="8.7109375" style="432"/>
    <col min="15361" max="15361" width="3" style="432" customWidth="1"/>
    <col min="15362" max="15362" width="13.28515625" style="432" customWidth="1"/>
    <col min="15363" max="15366" width="8.7109375" style="432"/>
    <col min="15367" max="15367" width="6.7109375" style="432" customWidth="1"/>
    <col min="15368" max="15368" width="6.28515625" style="432" customWidth="1"/>
    <col min="15369" max="15369" width="3.28515625" style="432" customWidth="1"/>
    <col min="15370" max="15370" width="7.5703125" style="432" customWidth="1"/>
    <col min="15371" max="15371" width="8.140625" style="432" customWidth="1"/>
    <col min="15372" max="15372" width="9.28515625" style="432" customWidth="1"/>
    <col min="15373" max="15373" width="12.42578125" style="432" customWidth="1"/>
    <col min="15374" max="15374" width="14" style="432" customWidth="1"/>
    <col min="15375" max="15616" width="8.7109375" style="432"/>
    <col min="15617" max="15617" width="3" style="432" customWidth="1"/>
    <col min="15618" max="15618" width="13.28515625" style="432" customWidth="1"/>
    <col min="15619" max="15622" width="8.7109375" style="432"/>
    <col min="15623" max="15623" width="6.7109375" style="432" customWidth="1"/>
    <col min="15624" max="15624" width="6.28515625" style="432" customWidth="1"/>
    <col min="15625" max="15625" width="3.28515625" style="432" customWidth="1"/>
    <col min="15626" max="15626" width="7.5703125" style="432" customWidth="1"/>
    <col min="15627" max="15627" width="8.140625" style="432" customWidth="1"/>
    <col min="15628" max="15628" width="9.28515625" style="432" customWidth="1"/>
    <col min="15629" max="15629" width="12.42578125" style="432" customWidth="1"/>
    <col min="15630" max="15630" width="14" style="432" customWidth="1"/>
    <col min="15631" max="15872" width="8.7109375" style="432"/>
    <col min="15873" max="15873" width="3" style="432" customWidth="1"/>
    <col min="15874" max="15874" width="13.28515625" style="432" customWidth="1"/>
    <col min="15875" max="15878" width="8.7109375" style="432"/>
    <col min="15879" max="15879" width="6.7109375" style="432" customWidth="1"/>
    <col min="15880" max="15880" width="6.28515625" style="432" customWidth="1"/>
    <col min="15881" max="15881" width="3.28515625" style="432" customWidth="1"/>
    <col min="15882" max="15882" width="7.5703125" style="432" customWidth="1"/>
    <col min="15883" max="15883" width="8.140625" style="432" customWidth="1"/>
    <col min="15884" max="15884" width="9.28515625" style="432" customWidth="1"/>
    <col min="15885" max="15885" width="12.42578125" style="432" customWidth="1"/>
    <col min="15886" max="15886" width="14" style="432" customWidth="1"/>
    <col min="15887" max="16128" width="8.7109375" style="432"/>
    <col min="16129" max="16129" width="3" style="432" customWidth="1"/>
    <col min="16130" max="16130" width="13.28515625" style="432" customWidth="1"/>
    <col min="16131" max="16134" width="8.7109375" style="432"/>
    <col min="16135" max="16135" width="6.7109375" style="432" customWidth="1"/>
    <col min="16136" max="16136" width="6.28515625" style="432" customWidth="1"/>
    <col min="16137" max="16137" width="3.28515625" style="432" customWidth="1"/>
    <col min="16138" max="16138" width="7.5703125" style="432" customWidth="1"/>
    <col min="16139" max="16139" width="8.140625" style="432" customWidth="1"/>
    <col min="16140" max="16140" width="9.28515625" style="432" customWidth="1"/>
    <col min="16141" max="16141" width="12.42578125" style="432" customWidth="1"/>
    <col min="16142" max="16142" width="14" style="432" customWidth="1"/>
    <col min="16143" max="16384" width="8.7109375" style="432"/>
  </cols>
  <sheetData>
    <row r="1" spans="1:14" s="344" customFormat="1" ht="14.65" customHeight="1" x14ac:dyDescent="0.25">
      <c r="A1" s="340" t="s">
        <v>1305</v>
      </c>
      <c r="B1" s="341"/>
      <c r="C1" s="342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4" s="344" customFormat="1" ht="14.65" customHeight="1" x14ac:dyDescent="0.25">
      <c r="A2" s="345" t="s">
        <v>1306</v>
      </c>
      <c r="B2" s="346"/>
      <c r="C2" s="347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4" s="344" customFormat="1" ht="14.65" customHeight="1" thickBot="1" x14ac:dyDescent="0.3">
      <c r="A3" s="348" t="s">
        <v>1307</v>
      </c>
      <c r="B3" s="349"/>
      <c r="C3" s="350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</row>
    <row r="4" spans="1:14" s="344" customFormat="1" ht="12.4" customHeight="1" thickBot="1" x14ac:dyDescent="0.3">
      <c r="A4" s="351" t="s">
        <v>25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</row>
    <row r="5" spans="1:14" s="344" customFormat="1" ht="31.15" customHeight="1" thickBot="1" x14ac:dyDescent="0.3">
      <c r="A5" s="352" t="s">
        <v>0</v>
      </c>
      <c r="B5" s="353" t="s">
        <v>1</v>
      </c>
      <c r="C5" s="353" t="s">
        <v>3</v>
      </c>
      <c r="D5" s="353" t="s">
        <v>4</v>
      </c>
      <c r="E5" s="353" t="s">
        <v>5</v>
      </c>
      <c r="F5" s="353" t="s">
        <v>6</v>
      </c>
      <c r="G5" s="353" t="s">
        <v>7</v>
      </c>
      <c r="H5" s="353" t="s">
        <v>8</v>
      </c>
      <c r="I5" s="353" t="s">
        <v>10</v>
      </c>
      <c r="J5" s="353" t="s">
        <v>11</v>
      </c>
      <c r="K5" s="353" t="s">
        <v>12</v>
      </c>
      <c r="L5" s="353" t="s">
        <v>13</v>
      </c>
      <c r="M5" s="353" t="s">
        <v>14</v>
      </c>
      <c r="N5" s="353" t="s">
        <v>15</v>
      </c>
    </row>
    <row r="6" spans="1:14" s="344" customFormat="1" ht="13.15" customHeight="1" thickBot="1" x14ac:dyDescent="0.3">
      <c r="A6" s="354">
        <v>7</v>
      </c>
      <c r="B6" s="355" t="s">
        <v>509</v>
      </c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6"/>
    </row>
    <row r="7" spans="1:14" s="344" customFormat="1" ht="22.5" x14ac:dyDescent="0.25">
      <c r="A7" s="357">
        <v>1</v>
      </c>
      <c r="B7" s="358" t="s">
        <v>702</v>
      </c>
      <c r="C7" s="358" t="s">
        <v>703</v>
      </c>
      <c r="D7" s="358" t="s">
        <v>704</v>
      </c>
      <c r="E7" s="358" t="s">
        <v>580</v>
      </c>
      <c r="F7" s="359">
        <v>767</v>
      </c>
      <c r="G7" s="360">
        <v>2</v>
      </c>
      <c r="H7" s="361">
        <v>26</v>
      </c>
      <c r="I7" s="358" t="s">
        <v>51</v>
      </c>
      <c r="J7" s="358" t="s">
        <v>705</v>
      </c>
      <c r="K7" s="358" t="s">
        <v>576</v>
      </c>
      <c r="L7" s="358" t="s">
        <v>43</v>
      </c>
      <c r="M7" s="362" t="s">
        <v>706</v>
      </c>
      <c r="N7" s="363"/>
    </row>
    <row r="8" spans="1:14" s="73" customFormat="1" ht="11.25" x14ac:dyDescent="0.2">
      <c r="A8" s="364">
        <v>2</v>
      </c>
      <c r="B8" s="123" t="s">
        <v>530</v>
      </c>
      <c r="C8" s="123" t="s">
        <v>531</v>
      </c>
      <c r="D8" s="123" t="s">
        <v>532</v>
      </c>
      <c r="E8" s="123" t="s">
        <v>521</v>
      </c>
      <c r="F8" s="365">
        <v>740</v>
      </c>
      <c r="G8" s="366">
        <v>3</v>
      </c>
      <c r="H8" s="367">
        <v>118</v>
      </c>
      <c r="I8" s="123" t="s">
        <v>109</v>
      </c>
      <c r="J8" s="123" t="s">
        <v>533</v>
      </c>
      <c r="K8" s="123" t="s">
        <v>534</v>
      </c>
      <c r="L8" s="123" t="s">
        <v>176</v>
      </c>
      <c r="M8" s="368">
        <v>7878606000</v>
      </c>
      <c r="N8" s="369">
        <v>7878605053</v>
      </c>
    </row>
    <row r="9" spans="1:14" s="73" customFormat="1" ht="22.5" x14ac:dyDescent="0.2">
      <c r="A9" s="364">
        <v>3</v>
      </c>
      <c r="B9" s="123" t="s">
        <v>590</v>
      </c>
      <c r="C9" s="123" t="s">
        <v>591</v>
      </c>
      <c r="D9" s="123" t="s">
        <v>592</v>
      </c>
      <c r="E9" s="123" t="s">
        <v>593</v>
      </c>
      <c r="F9" s="365">
        <v>745</v>
      </c>
      <c r="G9" s="366">
        <v>7</v>
      </c>
      <c r="H9" s="367">
        <v>139</v>
      </c>
      <c r="I9" s="123" t="s">
        <v>109</v>
      </c>
      <c r="J9" s="123" t="s">
        <v>594</v>
      </c>
      <c r="K9" s="123" t="s">
        <v>1308</v>
      </c>
      <c r="L9" s="123" t="s">
        <v>73</v>
      </c>
      <c r="M9" s="368">
        <v>7878098000</v>
      </c>
      <c r="N9" s="370">
        <v>7878098025</v>
      </c>
    </row>
    <row r="10" spans="1:14" s="73" customFormat="1" ht="22.5" x14ac:dyDescent="0.2">
      <c r="A10" s="364">
        <v>5</v>
      </c>
      <c r="B10" s="67" t="s">
        <v>538</v>
      </c>
      <c r="C10" s="67" t="s">
        <v>539</v>
      </c>
      <c r="D10" s="69" t="s">
        <v>34</v>
      </c>
      <c r="E10" s="67" t="s">
        <v>540</v>
      </c>
      <c r="F10" s="68">
        <v>791</v>
      </c>
      <c r="G10" s="366">
        <v>2</v>
      </c>
      <c r="H10" s="367">
        <v>104</v>
      </c>
      <c r="I10" s="67" t="s">
        <v>436</v>
      </c>
      <c r="J10" s="67" t="s">
        <v>541</v>
      </c>
      <c r="K10" s="67" t="s">
        <v>542</v>
      </c>
      <c r="L10" s="123" t="s">
        <v>73</v>
      </c>
      <c r="M10" s="70" t="s">
        <v>543</v>
      </c>
      <c r="N10" s="70" t="s">
        <v>1309</v>
      </c>
    </row>
    <row r="11" spans="1:14" s="73" customFormat="1" ht="33.75" x14ac:dyDescent="0.2">
      <c r="A11" s="364">
        <v>6</v>
      </c>
      <c r="B11" s="123" t="s">
        <v>694</v>
      </c>
      <c r="C11" s="123" t="s">
        <v>695</v>
      </c>
      <c r="D11" s="123" t="s">
        <v>696</v>
      </c>
      <c r="E11" s="123" t="s">
        <v>643</v>
      </c>
      <c r="F11" s="365">
        <v>765</v>
      </c>
      <c r="G11" s="366">
        <v>7</v>
      </c>
      <c r="H11" s="367">
        <v>156</v>
      </c>
      <c r="I11" s="123" t="s">
        <v>109</v>
      </c>
      <c r="J11" s="123" t="s">
        <v>697</v>
      </c>
      <c r="K11" s="123" t="s">
        <v>698</v>
      </c>
      <c r="L11" s="123" t="s">
        <v>73</v>
      </c>
      <c r="M11" s="368">
        <v>7877414100</v>
      </c>
      <c r="N11" s="369">
        <v>7877414103</v>
      </c>
    </row>
    <row r="12" spans="1:14" s="73" customFormat="1" ht="23.25" thickBot="1" x14ac:dyDescent="0.25">
      <c r="A12" s="364">
        <v>7</v>
      </c>
      <c r="B12" s="371" t="s">
        <v>1310</v>
      </c>
      <c r="C12" s="371" t="s">
        <v>1311</v>
      </c>
      <c r="D12" s="371" t="s">
        <v>637</v>
      </c>
      <c r="E12" s="371" t="s">
        <v>593</v>
      </c>
      <c r="F12" s="372">
        <v>745</v>
      </c>
      <c r="G12" s="373">
        <v>4</v>
      </c>
      <c r="H12" s="374">
        <v>480</v>
      </c>
      <c r="I12" s="371" t="s">
        <v>109</v>
      </c>
      <c r="J12" s="371" t="s">
        <v>1312</v>
      </c>
      <c r="K12" s="371" t="s">
        <v>1313</v>
      </c>
      <c r="L12" s="371" t="s">
        <v>73</v>
      </c>
      <c r="M12" s="375">
        <v>7878091772</v>
      </c>
      <c r="N12" s="376">
        <v>7878091785</v>
      </c>
    </row>
    <row r="13" spans="1:14" s="73" customFormat="1" ht="13.5" thickBot="1" x14ac:dyDescent="0.25">
      <c r="A13" s="377"/>
      <c r="B13" s="378"/>
      <c r="C13" s="378"/>
      <c r="D13" s="378"/>
      <c r="E13" s="378"/>
      <c r="F13" s="379"/>
      <c r="G13" s="377"/>
      <c r="H13" s="380">
        <f>SUM(H7:H12)</f>
        <v>1023</v>
      </c>
      <c r="I13" s="378"/>
      <c r="J13" s="378"/>
      <c r="K13" s="378"/>
      <c r="L13" s="378"/>
      <c r="M13" s="381"/>
      <c r="N13" s="381"/>
    </row>
    <row r="14" spans="1:14" s="73" customFormat="1" ht="13.15" customHeight="1" thickBot="1" x14ac:dyDescent="0.25">
      <c r="A14" s="382">
        <v>50</v>
      </c>
      <c r="B14" s="383" t="s">
        <v>23</v>
      </c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5"/>
    </row>
    <row r="15" spans="1:14" s="2" customFormat="1" ht="13.15" customHeight="1" x14ac:dyDescent="0.2">
      <c r="A15" s="386">
        <v>1</v>
      </c>
      <c r="B15" s="387" t="s">
        <v>416</v>
      </c>
      <c r="C15" s="387" t="s">
        <v>417</v>
      </c>
      <c r="D15" s="123" t="s">
        <v>34</v>
      </c>
      <c r="E15" s="123" t="s">
        <v>84</v>
      </c>
      <c r="F15" s="365">
        <v>901</v>
      </c>
      <c r="G15" s="388">
        <v>1</v>
      </c>
      <c r="H15" s="389">
        <v>28</v>
      </c>
      <c r="I15" s="390" t="s">
        <v>40</v>
      </c>
      <c r="J15" s="390" t="s">
        <v>505</v>
      </c>
      <c r="K15" s="390" t="s">
        <v>419</v>
      </c>
      <c r="L15" s="391" t="s">
        <v>43</v>
      </c>
      <c r="M15" s="387" t="s">
        <v>420</v>
      </c>
      <c r="N15" s="392"/>
    </row>
    <row r="16" spans="1:14" s="73" customFormat="1" ht="22.5" x14ac:dyDescent="0.2">
      <c r="A16" s="393">
        <f>+A15+1</f>
        <v>2</v>
      </c>
      <c r="B16" s="391" t="s">
        <v>280</v>
      </c>
      <c r="C16" s="391" t="s">
        <v>281</v>
      </c>
      <c r="D16" s="391" t="s">
        <v>282</v>
      </c>
      <c r="E16" s="391" t="s">
        <v>84</v>
      </c>
      <c r="F16" s="394">
        <v>925</v>
      </c>
      <c r="G16" s="388">
        <v>1</v>
      </c>
      <c r="H16" s="389">
        <v>29</v>
      </c>
      <c r="I16" s="391" t="s">
        <v>29</v>
      </c>
      <c r="J16" s="391" t="s">
        <v>283</v>
      </c>
      <c r="K16" s="391" t="s">
        <v>284</v>
      </c>
      <c r="L16" s="391" t="s">
        <v>219</v>
      </c>
      <c r="M16" s="395">
        <v>7876885818</v>
      </c>
      <c r="N16" s="370" t="s">
        <v>34</v>
      </c>
    </row>
    <row r="17" spans="1:14" s="73" customFormat="1" ht="11.25" x14ac:dyDescent="0.2">
      <c r="A17" s="396">
        <f>+A16+1</f>
        <v>3</v>
      </c>
      <c r="B17" s="123" t="s">
        <v>390</v>
      </c>
      <c r="C17" s="123" t="s">
        <v>391</v>
      </c>
      <c r="D17" s="123" t="s">
        <v>182</v>
      </c>
      <c r="E17" s="123" t="s">
        <v>84</v>
      </c>
      <c r="F17" s="365">
        <v>907</v>
      </c>
      <c r="G17" s="366">
        <v>2</v>
      </c>
      <c r="H17" s="397">
        <v>15</v>
      </c>
      <c r="I17" s="123" t="s">
        <v>29</v>
      </c>
      <c r="J17" s="123" t="s">
        <v>392</v>
      </c>
      <c r="K17" s="123" t="s">
        <v>307</v>
      </c>
      <c r="L17" s="123" t="s">
        <v>219</v>
      </c>
      <c r="M17" s="368">
        <v>7877059994</v>
      </c>
      <c r="N17" s="369">
        <v>8884101558</v>
      </c>
    </row>
    <row r="18" spans="1:14" s="73" customFormat="1" ht="11.25" x14ac:dyDescent="0.2">
      <c r="A18" s="396">
        <f>+A17+1</f>
        <v>4</v>
      </c>
      <c r="B18" s="123" t="s">
        <v>395</v>
      </c>
      <c r="C18" s="123" t="s">
        <v>1314</v>
      </c>
      <c r="D18" s="123" t="s">
        <v>182</v>
      </c>
      <c r="E18" s="123" t="s">
        <v>84</v>
      </c>
      <c r="F18" s="365">
        <v>907</v>
      </c>
      <c r="G18" s="366">
        <v>1</v>
      </c>
      <c r="H18" s="397">
        <v>26</v>
      </c>
      <c r="I18" s="123" t="s">
        <v>29</v>
      </c>
      <c r="J18" s="123" t="s">
        <v>392</v>
      </c>
      <c r="K18" s="123" t="s">
        <v>307</v>
      </c>
      <c r="L18" s="123" t="s">
        <v>219</v>
      </c>
      <c r="M18" s="368">
        <v>7877059994</v>
      </c>
      <c r="N18" s="369">
        <v>8884101558</v>
      </c>
    </row>
    <row r="19" spans="1:14" s="73" customFormat="1" ht="11.25" x14ac:dyDescent="0.2">
      <c r="A19" s="396">
        <f t="shared" ref="A19:A64" si="0">+A18+1</f>
        <v>5</v>
      </c>
      <c r="B19" s="123" t="s">
        <v>180</v>
      </c>
      <c r="C19" s="123" t="s">
        <v>181</v>
      </c>
      <c r="D19" s="123" t="s">
        <v>182</v>
      </c>
      <c r="E19" s="123" t="s">
        <v>84</v>
      </c>
      <c r="F19" s="365">
        <v>911</v>
      </c>
      <c r="G19" s="366">
        <v>1</v>
      </c>
      <c r="H19" s="397">
        <v>23</v>
      </c>
      <c r="I19" s="123" t="s">
        <v>109</v>
      </c>
      <c r="J19" s="123" t="s">
        <v>174</v>
      </c>
      <c r="K19" s="123" t="s">
        <v>175</v>
      </c>
      <c r="L19" s="123" t="s">
        <v>176</v>
      </c>
      <c r="M19" s="368">
        <v>7877274153</v>
      </c>
      <c r="N19" s="369">
        <v>7877280671</v>
      </c>
    </row>
    <row r="20" spans="1:14" s="73" customFormat="1" ht="11.25" x14ac:dyDescent="0.2">
      <c r="A20" s="396">
        <f t="shared" si="0"/>
        <v>6</v>
      </c>
      <c r="B20" s="123" t="s">
        <v>171</v>
      </c>
      <c r="C20" s="123" t="s">
        <v>172</v>
      </c>
      <c r="D20" s="123" t="s">
        <v>173</v>
      </c>
      <c r="E20" s="123" t="s">
        <v>84</v>
      </c>
      <c r="F20" s="365">
        <v>911</v>
      </c>
      <c r="G20" s="366">
        <v>1</v>
      </c>
      <c r="H20" s="397">
        <v>21</v>
      </c>
      <c r="I20" s="123" t="s">
        <v>109</v>
      </c>
      <c r="J20" s="123" t="s">
        <v>174</v>
      </c>
      <c r="K20" s="123" t="s">
        <v>175</v>
      </c>
      <c r="L20" s="123" t="s">
        <v>176</v>
      </c>
      <c r="M20" s="368">
        <v>7877250668</v>
      </c>
      <c r="N20" s="369">
        <v>7877280671</v>
      </c>
    </row>
    <row r="21" spans="1:14" s="73" customFormat="1" ht="22.5" x14ac:dyDescent="0.2">
      <c r="A21" s="396">
        <f t="shared" si="0"/>
        <v>7</v>
      </c>
      <c r="B21" s="123" t="s">
        <v>231</v>
      </c>
      <c r="C21" s="123" t="s">
        <v>232</v>
      </c>
      <c r="D21" s="123" t="s">
        <v>233</v>
      </c>
      <c r="E21" s="123" t="s">
        <v>84</v>
      </c>
      <c r="F21" s="365">
        <v>907</v>
      </c>
      <c r="G21" s="366">
        <v>1</v>
      </c>
      <c r="H21" s="397">
        <v>34</v>
      </c>
      <c r="I21" s="123" t="s">
        <v>29</v>
      </c>
      <c r="J21" s="123" t="s">
        <v>234</v>
      </c>
      <c r="K21" s="123" t="s">
        <v>235</v>
      </c>
      <c r="L21" s="123" t="s">
        <v>54</v>
      </c>
      <c r="M21" s="368">
        <v>7879981176</v>
      </c>
      <c r="N21" s="369">
        <v>7879857044</v>
      </c>
    </row>
    <row r="22" spans="1:14" s="73" customFormat="1" ht="22.5" x14ac:dyDescent="0.2">
      <c r="A22" s="396">
        <f t="shared" si="0"/>
        <v>8</v>
      </c>
      <c r="B22" s="123" t="s">
        <v>311</v>
      </c>
      <c r="C22" s="123" t="s">
        <v>312</v>
      </c>
      <c r="D22" s="123" t="s">
        <v>313</v>
      </c>
      <c r="E22" s="123" t="s">
        <v>84</v>
      </c>
      <c r="F22" s="365">
        <v>901</v>
      </c>
      <c r="G22" s="366">
        <v>1</v>
      </c>
      <c r="H22" s="397">
        <v>20</v>
      </c>
      <c r="I22" s="123" t="s">
        <v>40</v>
      </c>
      <c r="J22" s="123" t="s">
        <v>1315</v>
      </c>
      <c r="K22" s="123" t="s">
        <v>315</v>
      </c>
      <c r="L22" s="123" t="s">
        <v>54</v>
      </c>
      <c r="M22" s="368" t="s">
        <v>316</v>
      </c>
      <c r="N22" s="369" t="s">
        <v>34</v>
      </c>
    </row>
    <row r="23" spans="1:14" s="73" customFormat="1" ht="11.25" x14ac:dyDescent="0.2">
      <c r="A23" s="396">
        <f t="shared" si="0"/>
        <v>9</v>
      </c>
      <c r="B23" s="123" t="s">
        <v>405</v>
      </c>
      <c r="C23" s="123" t="s">
        <v>406</v>
      </c>
      <c r="D23" s="123" t="s">
        <v>320</v>
      </c>
      <c r="E23" s="123" t="s">
        <v>84</v>
      </c>
      <c r="F23" s="365">
        <v>901</v>
      </c>
      <c r="G23" s="366">
        <v>1</v>
      </c>
      <c r="H23" s="397">
        <v>27</v>
      </c>
      <c r="I23" s="123" t="s">
        <v>40</v>
      </c>
      <c r="J23" s="123" t="s">
        <v>407</v>
      </c>
      <c r="K23" s="123" t="s">
        <v>408</v>
      </c>
      <c r="L23" s="123" t="s">
        <v>43</v>
      </c>
      <c r="M23" s="368">
        <v>7877251351</v>
      </c>
      <c r="N23" s="369">
        <v>7879777682</v>
      </c>
    </row>
    <row r="24" spans="1:14" s="73" customFormat="1" ht="11.25" x14ac:dyDescent="0.2">
      <c r="A24" s="396">
        <f t="shared" si="0"/>
        <v>10</v>
      </c>
      <c r="B24" s="123" t="s">
        <v>207</v>
      </c>
      <c r="C24" s="123" t="s">
        <v>208</v>
      </c>
      <c r="D24" s="123" t="s">
        <v>34</v>
      </c>
      <c r="E24" s="123" t="s">
        <v>84</v>
      </c>
      <c r="F24" s="365">
        <v>907</v>
      </c>
      <c r="G24" s="366">
        <v>1</v>
      </c>
      <c r="H24" s="397">
        <v>24</v>
      </c>
      <c r="I24" s="123" t="s">
        <v>40</v>
      </c>
      <c r="J24" s="123" t="s">
        <v>209</v>
      </c>
      <c r="K24" s="123" t="s">
        <v>210</v>
      </c>
      <c r="L24" s="123" t="s">
        <v>43</v>
      </c>
      <c r="M24" s="368">
        <v>7872008482</v>
      </c>
      <c r="N24" s="369" t="s">
        <v>34</v>
      </c>
    </row>
    <row r="25" spans="1:14" s="73" customFormat="1" ht="22.5" x14ac:dyDescent="0.2">
      <c r="A25" s="396">
        <f t="shared" si="0"/>
        <v>11</v>
      </c>
      <c r="B25" s="123" t="s">
        <v>154</v>
      </c>
      <c r="C25" s="123" t="s">
        <v>155</v>
      </c>
      <c r="D25" s="123" t="s">
        <v>87</v>
      </c>
      <c r="E25" s="123" t="s">
        <v>61</v>
      </c>
      <c r="F25" s="365">
        <v>979</v>
      </c>
      <c r="G25" s="366">
        <v>1</v>
      </c>
      <c r="H25" s="397">
        <v>24</v>
      </c>
      <c r="I25" s="123" t="s">
        <v>40</v>
      </c>
      <c r="J25" s="123" t="s">
        <v>156</v>
      </c>
      <c r="K25" s="123" t="s">
        <v>157</v>
      </c>
      <c r="L25" s="123" t="s">
        <v>158</v>
      </c>
      <c r="M25" s="368">
        <v>7877912600</v>
      </c>
      <c r="N25" s="369">
        <v>7877915666</v>
      </c>
    </row>
    <row r="26" spans="1:14" s="73" customFormat="1" ht="11.25" x14ac:dyDescent="0.2">
      <c r="A26" s="396">
        <f t="shared" si="0"/>
        <v>12</v>
      </c>
      <c r="B26" s="123" t="s">
        <v>326</v>
      </c>
      <c r="C26" s="123" t="s">
        <v>327</v>
      </c>
      <c r="D26" s="123" t="s">
        <v>34</v>
      </c>
      <c r="E26" s="123" t="s">
        <v>84</v>
      </c>
      <c r="F26" s="365">
        <v>907</v>
      </c>
      <c r="G26" s="366">
        <v>1</v>
      </c>
      <c r="H26" s="397">
        <v>25</v>
      </c>
      <c r="I26" s="123" t="s">
        <v>40</v>
      </c>
      <c r="J26" s="123" t="s">
        <v>328</v>
      </c>
      <c r="K26" s="123" t="s">
        <v>80</v>
      </c>
      <c r="L26" s="123" t="s">
        <v>43</v>
      </c>
      <c r="M26" s="368">
        <v>7877225380</v>
      </c>
      <c r="N26" s="369">
        <v>7877242892</v>
      </c>
    </row>
    <row r="27" spans="1:14" s="73" customFormat="1" ht="11.25" x14ac:dyDescent="0.2">
      <c r="A27" s="396">
        <f t="shared" si="0"/>
        <v>13</v>
      </c>
      <c r="B27" s="123" t="s">
        <v>251</v>
      </c>
      <c r="C27" s="123" t="s">
        <v>252</v>
      </c>
      <c r="D27" s="123" t="s">
        <v>182</v>
      </c>
      <c r="E27" s="123" t="s">
        <v>84</v>
      </c>
      <c r="F27" s="365">
        <v>907</v>
      </c>
      <c r="G27" s="366">
        <v>1</v>
      </c>
      <c r="H27" s="398">
        <v>26</v>
      </c>
      <c r="I27" s="123" t="s">
        <v>29</v>
      </c>
      <c r="J27" s="123" t="s">
        <v>253</v>
      </c>
      <c r="K27" s="123" t="s">
        <v>254</v>
      </c>
      <c r="L27" s="123" t="s">
        <v>219</v>
      </c>
      <c r="M27" s="368">
        <v>7879777700</v>
      </c>
      <c r="N27" s="369">
        <v>7877225032</v>
      </c>
    </row>
    <row r="28" spans="1:14" s="73" customFormat="1" ht="11.25" x14ac:dyDescent="0.2">
      <c r="A28" s="396">
        <f>+A27+1</f>
        <v>14</v>
      </c>
      <c r="B28" s="123" t="s">
        <v>332</v>
      </c>
      <c r="C28" s="123" t="s">
        <v>333</v>
      </c>
      <c r="D28" s="123" t="s">
        <v>34</v>
      </c>
      <c r="E28" s="123" t="s">
        <v>84</v>
      </c>
      <c r="F28" s="365">
        <v>901</v>
      </c>
      <c r="G28" s="366">
        <v>2</v>
      </c>
      <c r="H28" s="398">
        <v>30</v>
      </c>
      <c r="I28" s="123" t="s">
        <v>40</v>
      </c>
      <c r="J28" s="123" t="s">
        <v>41</v>
      </c>
      <c r="K28" s="123" t="s">
        <v>334</v>
      </c>
      <c r="L28" s="123" t="s">
        <v>43</v>
      </c>
      <c r="M28" s="368">
        <v>7877299050</v>
      </c>
      <c r="N28" s="369">
        <v>7877223379</v>
      </c>
    </row>
    <row r="29" spans="1:14" s="73" customFormat="1" ht="11.25" x14ac:dyDescent="0.2">
      <c r="A29" s="396">
        <f t="shared" si="0"/>
        <v>15</v>
      </c>
      <c r="B29" s="123" t="s">
        <v>200</v>
      </c>
      <c r="C29" s="123" t="s">
        <v>201</v>
      </c>
      <c r="D29" s="123" t="s">
        <v>0</v>
      </c>
      <c r="E29" s="123" t="s">
        <v>84</v>
      </c>
      <c r="F29" s="365">
        <v>901</v>
      </c>
      <c r="G29" s="366">
        <v>2</v>
      </c>
      <c r="H29" s="398">
        <v>33</v>
      </c>
      <c r="I29" s="123" t="s">
        <v>202</v>
      </c>
      <c r="J29" s="123" t="s">
        <v>156</v>
      </c>
      <c r="K29" s="123" t="s">
        <v>203</v>
      </c>
      <c r="L29" s="123" t="s">
        <v>204</v>
      </c>
      <c r="M29" s="368">
        <v>7877253436</v>
      </c>
      <c r="N29" s="369">
        <v>7877771080</v>
      </c>
    </row>
    <row r="30" spans="1:14" s="73" customFormat="1" ht="11.25" x14ac:dyDescent="0.2">
      <c r="A30" s="396">
        <f t="shared" si="0"/>
        <v>16</v>
      </c>
      <c r="B30" s="123" t="s">
        <v>344</v>
      </c>
      <c r="C30" s="123" t="s">
        <v>345</v>
      </c>
      <c r="D30" s="123" t="s">
        <v>34</v>
      </c>
      <c r="E30" s="123" t="s">
        <v>84</v>
      </c>
      <c r="F30" s="365">
        <v>9073222</v>
      </c>
      <c r="G30" s="366">
        <v>1</v>
      </c>
      <c r="H30" s="398">
        <v>42</v>
      </c>
      <c r="I30" s="123" t="s">
        <v>29</v>
      </c>
      <c r="J30" s="123" t="s">
        <v>346</v>
      </c>
      <c r="K30" s="123" t="s">
        <v>347</v>
      </c>
      <c r="L30" s="123" t="s">
        <v>219</v>
      </c>
      <c r="M30" s="368">
        <v>7877240600</v>
      </c>
      <c r="N30" s="369">
        <v>7879770655</v>
      </c>
    </row>
    <row r="31" spans="1:14" s="73" customFormat="1" ht="22.5" x14ac:dyDescent="0.2">
      <c r="A31" s="396">
        <f t="shared" si="0"/>
        <v>17</v>
      </c>
      <c r="B31" s="123" t="s">
        <v>288</v>
      </c>
      <c r="C31" s="123" t="s">
        <v>289</v>
      </c>
      <c r="D31" s="123" t="s">
        <v>182</v>
      </c>
      <c r="E31" s="123" t="s">
        <v>84</v>
      </c>
      <c r="F31" s="365">
        <v>907</v>
      </c>
      <c r="G31" s="366">
        <v>3</v>
      </c>
      <c r="H31" s="398">
        <v>44</v>
      </c>
      <c r="I31" s="123" t="s">
        <v>40</v>
      </c>
      <c r="J31" s="123" t="s">
        <v>174</v>
      </c>
      <c r="K31" s="123" t="s">
        <v>290</v>
      </c>
      <c r="L31" s="123" t="s">
        <v>43</v>
      </c>
      <c r="M31" s="368">
        <v>7877225058</v>
      </c>
      <c r="N31" s="369">
        <v>7877238590</v>
      </c>
    </row>
    <row r="32" spans="1:14" s="73" customFormat="1" ht="11.25" x14ac:dyDescent="0.2">
      <c r="A32" s="396">
        <f t="shared" si="0"/>
        <v>18</v>
      </c>
      <c r="B32" s="123" t="s">
        <v>1316</v>
      </c>
      <c r="C32" s="123" t="s">
        <v>39</v>
      </c>
      <c r="D32" s="123" t="s">
        <v>34</v>
      </c>
      <c r="E32" s="123" t="s">
        <v>28</v>
      </c>
      <c r="F32" s="365">
        <v>961</v>
      </c>
      <c r="G32" s="366">
        <v>2</v>
      </c>
      <c r="H32" s="398">
        <v>22</v>
      </c>
      <c r="I32" s="123" t="s">
        <v>40</v>
      </c>
      <c r="J32" s="123" t="s">
        <v>41</v>
      </c>
      <c r="K32" s="123" t="s">
        <v>42</v>
      </c>
      <c r="L32" s="123" t="s">
        <v>43</v>
      </c>
      <c r="M32" s="368">
        <v>7873004000</v>
      </c>
      <c r="N32" s="369">
        <v>7873004001</v>
      </c>
    </row>
    <row r="33" spans="1:14" s="73" customFormat="1" ht="11.25" x14ac:dyDescent="0.2">
      <c r="A33" s="396">
        <f t="shared" si="0"/>
        <v>19</v>
      </c>
      <c r="B33" s="67" t="s">
        <v>446</v>
      </c>
      <c r="C33" s="67" t="s">
        <v>447</v>
      </c>
      <c r="D33" s="67"/>
      <c r="E33" s="67" t="s">
        <v>84</v>
      </c>
      <c r="F33" s="68">
        <v>908</v>
      </c>
      <c r="G33" s="69">
        <v>2</v>
      </c>
      <c r="H33" s="399">
        <v>47</v>
      </c>
      <c r="I33" s="67" t="s">
        <v>29</v>
      </c>
      <c r="J33" s="67" t="s">
        <v>448</v>
      </c>
      <c r="K33" s="67" t="s">
        <v>31</v>
      </c>
      <c r="L33" s="67" t="s">
        <v>32</v>
      </c>
      <c r="M33" s="70" t="s">
        <v>449</v>
      </c>
      <c r="N33" s="369"/>
    </row>
    <row r="34" spans="1:14" s="73" customFormat="1" ht="11.25" x14ac:dyDescent="0.2">
      <c r="A34" s="396">
        <f t="shared" si="0"/>
        <v>20</v>
      </c>
      <c r="B34" s="123" t="s">
        <v>338</v>
      </c>
      <c r="C34" s="123" t="s">
        <v>339</v>
      </c>
      <c r="D34" s="123" t="s">
        <v>233</v>
      </c>
      <c r="E34" s="123" t="s">
        <v>84</v>
      </c>
      <c r="F34" s="365">
        <v>907</v>
      </c>
      <c r="G34" s="366">
        <v>2</v>
      </c>
      <c r="H34" s="398">
        <v>50</v>
      </c>
      <c r="I34" s="123" t="s">
        <v>40</v>
      </c>
      <c r="J34" s="123" t="s">
        <v>41</v>
      </c>
      <c r="K34" s="123" t="s">
        <v>340</v>
      </c>
      <c r="L34" s="123" t="s">
        <v>43</v>
      </c>
      <c r="M34" s="368">
        <v>7879771000</v>
      </c>
      <c r="N34" s="369">
        <v>7874747339</v>
      </c>
    </row>
    <row r="35" spans="1:14" s="73" customFormat="1" ht="11.25" x14ac:dyDescent="0.2">
      <c r="A35" s="400">
        <f>+A34+1</f>
        <v>21</v>
      </c>
      <c r="B35" s="123" t="s">
        <v>1317</v>
      </c>
      <c r="C35" s="123" t="s">
        <v>240</v>
      </c>
      <c r="D35" s="123" t="s">
        <v>182</v>
      </c>
      <c r="E35" s="123" t="s">
        <v>84</v>
      </c>
      <c r="F35" s="365">
        <v>907</v>
      </c>
      <c r="G35" s="366">
        <v>2</v>
      </c>
      <c r="H35" s="398">
        <v>56</v>
      </c>
      <c r="I35" s="123" t="s">
        <v>109</v>
      </c>
      <c r="J35" s="123" t="s">
        <v>241</v>
      </c>
      <c r="K35" s="123" t="s">
        <v>242</v>
      </c>
      <c r="L35" s="123" t="s">
        <v>43</v>
      </c>
      <c r="M35" s="368">
        <v>7877210170</v>
      </c>
      <c r="N35" s="369">
        <v>7877244356</v>
      </c>
    </row>
    <row r="36" spans="1:14" s="73" customFormat="1" ht="11.25" x14ac:dyDescent="0.2">
      <c r="A36" s="396">
        <f t="shared" si="0"/>
        <v>22</v>
      </c>
      <c r="B36" s="123" t="s">
        <v>85</v>
      </c>
      <c r="C36" s="123" t="s">
        <v>86</v>
      </c>
      <c r="D36" s="123" t="s">
        <v>87</v>
      </c>
      <c r="E36" s="123" t="s">
        <v>61</v>
      </c>
      <c r="F36" s="365">
        <v>979</v>
      </c>
      <c r="G36" s="366">
        <v>3</v>
      </c>
      <c r="H36" s="398">
        <v>68</v>
      </c>
      <c r="I36" s="123" t="s">
        <v>40</v>
      </c>
      <c r="J36" s="123" t="s">
        <v>88</v>
      </c>
      <c r="K36" s="123" t="s">
        <v>89</v>
      </c>
      <c r="L36" s="123" t="s">
        <v>43</v>
      </c>
      <c r="M36" s="368">
        <v>7877916868</v>
      </c>
      <c r="N36" s="369">
        <v>7877911672</v>
      </c>
    </row>
    <row r="37" spans="1:14" s="73" customFormat="1" ht="11.25" x14ac:dyDescent="0.2">
      <c r="A37" s="396">
        <f t="shared" si="0"/>
        <v>23</v>
      </c>
      <c r="B37" s="123" t="s">
        <v>318</v>
      </c>
      <c r="C37" s="123" t="s">
        <v>319</v>
      </c>
      <c r="D37" s="123" t="s">
        <v>320</v>
      </c>
      <c r="E37" s="123" t="s">
        <v>84</v>
      </c>
      <c r="F37" s="365">
        <v>901</v>
      </c>
      <c r="G37" s="366">
        <v>1</v>
      </c>
      <c r="H37" s="398">
        <v>81</v>
      </c>
      <c r="I37" s="123" t="s">
        <v>40</v>
      </c>
      <c r="J37" s="123" t="s">
        <v>321</v>
      </c>
      <c r="K37" s="123" t="s">
        <v>322</v>
      </c>
      <c r="L37" s="123" t="s">
        <v>32</v>
      </c>
      <c r="M37" s="368">
        <v>7877239020</v>
      </c>
      <c r="N37" s="369">
        <v>7877212877</v>
      </c>
    </row>
    <row r="38" spans="1:14" s="73" customFormat="1" ht="22.5" x14ac:dyDescent="0.2">
      <c r="A38" s="396">
        <f t="shared" si="0"/>
        <v>24</v>
      </c>
      <c r="B38" s="123" t="s">
        <v>123</v>
      </c>
      <c r="C38" s="123" t="s">
        <v>124</v>
      </c>
      <c r="D38" s="123" t="s">
        <v>87</v>
      </c>
      <c r="E38" s="123" t="s">
        <v>61</v>
      </c>
      <c r="F38" s="365">
        <v>979</v>
      </c>
      <c r="G38" s="366">
        <v>6</v>
      </c>
      <c r="H38" s="401">
        <v>80</v>
      </c>
      <c r="I38" s="123" t="s">
        <v>109</v>
      </c>
      <c r="J38" s="123" t="s">
        <v>802</v>
      </c>
      <c r="K38" s="123" t="s">
        <v>347</v>
      </c>
      <c r="L38" s="123" t="s">
        <v>54</v>
      </c>
      <c r="M38" s="368">
        <v>7877283666</v>
      </c>
      <c r="N38" s="369">
        <v>7877283610</v>
      </c>
    </row>
    <row r="39" spans="1:14" s="73" customFormat="1" ht="11.25" x14ac:dyDescent="0.2">
      <c r="A39" s="396">
        <f t="shared" si="0"/>
        <v>25</v>
      </c>
      <c r="B39" s="123" t="s">
        <v>137</v>
      </c>
      <c r="C39" s="123" t="s">
        <v>138</v>
      </c>
      <c r="D39" s="123" t="s">
        <v>139</v>
      </c>
      <c r="E39" s="123" t="s">
        <v>61</v>
      </c>
      <c r="F39" s="365">
        <v>979</v>
      </c>
      <c r="G39" s="366">
        <v>7</v>
      </c>
      <c r="H39" s="401">
        <v>109</v>
      </c>
      <c r="I39" s="123" t="s">
        <v>109</v>
      </c>
      <c r="J39" s="123" t="s">
        <v>52</v>
      </c>
      <c r="K39" s="123" t="s">
        <v>53</v>
      </c>
      <c r="L39" s="123" t="s">
        <v>32</v>
      </c>
      <c r="M39" s="368">
        <v>7877281300</v>
      </c>
      <c r="N39" s="369">
        <v>7877277150</v>
      </c>
    </row>
    <row r="40" spans="1:14" s="73" customFormat="1" ht="22.5" x14ac:dyDescent="0.2">
      <c r="A40" s="396">
        <f t="shared" si="0"/>
        <v>26</v>
      </c>
      <c r="B40" s="123" t="s">
        <v>300</v>
      </c>
      <c r="C40" s="123" t="s">
        <v>301</v>
      </c>
      <c r="D40" s="123" t="s">
        <v>34</v>
      </c>
      <c r="E40" s="123" t="s">
        <v>84</v>
      </c>
      <c r="F40" s="365">
        <v>907</v>
      </c>
      <c r="G40" s="366">
        <v>5</v>
      </c>
      <c r="H40" s="401">
        <v>115</v>
      </c>
      <c r="I40" s="123" t="s">
        <v>51</v>
      </c>
      <c r="J40" s="123" t="s">
        <v>241</v>
      </c>
      <c r="K40" s="123" t="s">
        <v>242</v>
      </c>
      <c r="L40" s="123" t="s">
        <v>43</v>
      </c>
      <c r="M40" s="368">
        <v>7877244160</v>
      </c>
      <c r="N40" s="369">
        <v>7877232282</v>
      </c>
    </row>
    <row r="41" spans="1:14" s="73" customFormat="1" ht="22.5" x14ac:dyDescent="0.2">
      <c r="A41" s="396">
        <f t="shared" si="0"/>
        <v>27</v>
      </c>
      <c r="B41" s="123" t="s">
        <v>114</v>
      </c>
      <c r="C41" s="123" t="s">
        <v>115</v>
      </c>
      <c r="D41" s="123" t="s">
        <v>116</v>
      </c>
      <c r="E41" s="123" t="s">
        <v>61</v>
      </c>
      <c r="F41" s="365">
        <v>937</v>
      </c>
      <c r="G41" s="366">
        <v>7</v>
      </c>
      <c r="H41" s="401">
        <v>125</v>
      </c>
      <c r="I41" s="123" t="s">
        <v>40</v>
      </c>
      <c r="J41" s="123" t="s">
        <v>117</v>
      </c>
      <c r="K41" s="123" t="s">
        <v>118</v>
      </c>
      <c r="L41" s="123" t="s">
        <v>119</v>
      </c>
      <c r="M41" s="368">
        <v>7877916000</v>
      </c>
      <c r="N41" s="369">
        <v>7877911248</v>
      </c>
    </row>
    <row r="42" spans="1:14" s="73" customFormat="1" ht="33.75" x14ac:dyDescent="0.2">
      <c r="A42" s="396">
        <f t="shared" si="0"/>
        <v>28</v>
      </c>
      <c r="B42" s="123" t="s">
        <v>47</v>
      </c>
      <c r="C42" s="123" t="s">
        <v>48</v>
      </c>
      <c r="D42" s="123" t="s">
        <v>49</v>
      </c>
      <c r="E42" s="123" t="s">
        <v>50</v>
      </c>
      <c r="F42" s="365">
        <v>726</v>
      </c>
      <c r="G42" s="366">
        <v>7</v>
      </c>
      <c r="H42" s="401">
        <v>126</v>
      </c>
      <c r="I42" s="123" t="s">
        <v>29</v>
      </c>
      <c r="J42" s="123" t="s">
        <v>1265</v>
      </c>
      <c r="K42" s="123" t="s">
        <v>141</v>
      </c>
      <c r="L42" s="123" t="s">
        <v>54</v>
      </c>
      <c r="M42" s="368">
        <v>7876531111</v>
      </c>
      <c r="N42" s="369">
        <v>7876531700</v>
      </c>
    </row>
    <row r="43" spans="1:14" s="73" customFormat="1" ht="22.5" x14ac:dyDescent="0.2">
      <c r="A43" s="396">
        <f t="shared" si="0"/>
        <v>29</v>
      </c>
      <c r="B43" s="123" t="s">
        <v>360</v>
      </c>
      <c r="C43" s="123" t="s">
        <v>361</v>
      </c>
      <c r="D43" s="123" t="s">
        <v>362</v>
      </c>
      <c r="E43" s="123" t="s">
        <v>84</v>
      </c>
      <c r="F43" s="365">
        <v>907</v>
      </c>
      <c r="G43" s="366">
        <v>6</v>
      </c>
      <c r="H43" s="401">
        <v>126</v>
      </c>
      <c r="I43" s="123" t="s">
        <v>40</v>
      </c>
      <c r="J43" s="123" t="s">
        <v>1318</v>
      </c>
      <c r="K43" s="123" t="s">
        <v>1319</v>
      </c>
      <c r="L43" s="123" t="s">
        <v>54</v>
      </c>
      <c r="M43" s="368">
        <v>7879775000</v>
      </c>
      <c r="N43" s="369">
        <v>7879775380</v>
      </c>
    </row>
    <row r="44" spans="1:14" s="73" customFormat="1" ht="22.5" x14ac:dyDescent="0.2">
      <c r="A44" s="396">
        <f t="shared" si="0"/>
        <v>30</v>
      </c>
      <c r="B44" s="123" t="s">
        <v>257</v>
      </c>
      <c r="C44" s="123" t="s">
        <v>258</v>
      </c>
      <c r="D44" s="123" t="s">
        <v>34</v>
      </c>
      <c r="E44" s="123" t="s">
        <v>84</v>
      </c>
      <c r="F44" s="365">
        <v>907</v>
      </c>
      <c r="G44" s="366">
        <v>6</v>
      </c>
      <c r="H44" s="401">
        <v>136</v>
      </c>
      <c r="I44" s="123" t="s">
        <v>29</v>
      </c>
      <c r="J44" s="123" t="s">
        <v>259</v>
      </c>
      <c r="K44" s="123" t="s">
        <v>260</v>
      </c>
      <c r="L44" s="123" t="s">
        <v>54</v>
      </c>
      <c r="M44" s="368">
        <v>7877217400</v>
      </c>
      <c r="N44" s="369">
        <v>7877230068</v>
      </c>
    </row>
    <row r="45" spans="1:14" s="73" customFormat="1" ht="22.5" x14ac:dyDescent="0.2">
      <c r="A45" s="396">
        <f t="shared" si="0"/>
        <v>31</v>
      </c>
      <c r="B45" s="123" t="s">
        <v>366</v>
      </c>
      <c r="C45" s="67" t="s">
        <v>367</v>
      </c>
      <c r="D45" s="67" t="s">
        <v>233</v>
      </c>
      <c r="E45" s="123" t="s">
        <v>84</v>
      </c>
      <c r="F45" s="365">
        <v>907</v>
      </c>
      <c r="G45" s="366">
        <v>3</v>
      </c>
      <c r="H45" s="401">
        <v>149</v>
      </c>
      <c r="I45" s="67" t="s">
        <v>29</v>
      </c>
      <c r="J45" s="67" t="s">
        <v>448</v>
      </c>
      <c r="K45" s="67" t="s">
        <v>31</v>
      </c>
      <c r="L45" s="67" t="s">
        <v>54</v>
      </c>
      <c r="M45" s="70">
        <v>7877213000</v>
      </c>
      <c r="N45" s="369"/>
    </row>
    <row r="46" spans="1:14" s="73" customFormat="1" ht="33.75" x14ac:dyDescent="0.2">
      <c r="A46" s="396">
        <f t="shared" si="0"/>
        <v>32</v>
      </c>
      <c r="B46" s="123" t="s">
        <v>185</v>
      </c>
      <c r="C46" s="123" t="s">
        <v>186</v>
      </c>
      <c r="D46" s="123" t="s">
        <v>34</v>
      </c>
      <c r="E46" s="123" t="s">
        <v>84</v>
      </c>
      <c r="F46" s="365">
        <v>907</v>
      </c>
      <c r="G46" s="366">
        <v>6</v>
      </c>
      <c r="H46" s="401">
        <v>181</v>
      </c>
      <c r="I46" s="123" t="s">
        <v>40</v>
      </c>
      <c r="J46" s="123" t="s">
        <v>187</v>
      </c>
      <c r="K46" s="123" t="s">
        <v>188</v>
      </c>
      <c r="L46" s="123" t="s">
        <v>54</v>
      </c>
      <c r="M46" s="368">
        <v>7877219500</v>
      </c>
      <c r="N46" s="369">
        <v>7877258054</v>
      </c>
    </row>
    <row r="47" spans="1:14" s="73" customFormat="1" ht="22.5" x14ac:dyDescent="0.2">
      <c r="A47" s="396">
        <f t="shared" si="0"/>
        <v>33</v>
      </c>
      <c r="B47" s="123" t="s">
        <v>24</v>
      </c>
      <c r="C47" s="123" t="s">
        <v>26</v>
      </c>
      <c r="D47" s="123" t="s">
        <v>27</v>
      </c>
      <c r="E47" s="123" t="s">
        <v>28</v>
      </c>
      <c r="F47" s="365">
        <v>961</v>
      </c>
      <c r="G47" s="366">
        <v>8</v>
      </c>
      <c r="H47" s="401">
        <v>156</v>
      </c>
      <c r="I47" s="123" t="s">
        <v>40</v>
      </c>
      <c r="J47" s="123" t="s">
        <v>368</v>
      </c>
      <c r="K47" s="123" t="s">
        <v>369</v>
      </c>
      <c r="L47" s="123" t="s">
        <v>32</v>
      </c>
      <c r="M47" s="368" t="s">
        <v>33</v>
      </c>
      <c r="N47" s="369" t="s">
        <v>34</v>
      </c>
    </row>
    <row r="48" spans="1:14" s="73" customFormat="1" ht="22.5" x14ac:dyDescent="0.2">
      <c r="A48" s="396">
        <f t="shared" si="0"/>
        <v>34</v>
      </c>
      <c r="B48" s="123" t="s">
        <v>267</v>
      </c>
      <c r="C48" s="123" t="s">
        <v>268</v>
      </c>
      <c r="D48" s="123" t="s">
        <v>34</v>
      </c>
      <c r="E48" s="123" t="s">
        <v>84</v>
      </c>
      <c r="F48" s="365">
        <v>914</v>
      </c>
      <c r="G48" s="366">
        <v>8</v>
      </c>
      <c r="H48" s="401">
        <v>184</v>
      </c>
      <c r="I48" s="123" t="s">
        <v>40</v>
      </c>
      <c r="J48" s="123" t="s">
        <v>269</v>
      </c>
      <c r="K48" s="123" t="s">
        <v>270</v>
      </c>
      <c r="L48" s="123" t="s">
        <v>54</v>
      </c>
      <c r="M48" s="368">
        <v>7876253129</v>
      </c>
      <c r="N48" s="369">
        <v>7877213118</v>
      </c>
    </row>
    <row r="49" spans="1:14" s="73" customFormat="1" ht="22.5" x14ac:dyDescent="0.2">
      <c r="A49" s="396">
        <f t="shared" si="0"/>
        <v>35</v>
      </c>
      <c r="B49" s="123" t="s">
        <v>107</v>
      </c>
      <c r="C49" s="123" t="s">
        <v>108</v>
      </c>
      <c r="D49" s="123" t="s">
        <v>34</v>
      </c>
      <c r="E49" s="123" t="s">
        <v>61</v>
      </c>
      <c r="F49" s="365">
        <v>979</v>
      </c>
      <c r="G49" s="366">
        <v>10</v>
      </c>
      <c r="H49" s="401">
        <v>201</v>
      </c>
      <c r="I49" s="123" t="s">
        <v>109</v>
      </c>
      <c r="J49" s="123" t="s">
        <v>110</v>
      </c>
      <c r="K49" s="123" t="s">
        <v>111</v>
      </c>
      <c r="L49" s="123" t="s">
        <v>112</v>
      </c>
      <c r="M49" s="368">
        <v>7877918777</v>
      </c>
      <c r="N49" s="369">
        <v>7877918757</v>
      </c>
    </row>
    <row r="50" spans="1:14" s="73" customFormat="1" ht="33.75" x14ac:dyDescent="0.2">
      <c r="A50" s="396">
        <f t="shared" si="0"/>
        <v>36</v>
      </c>
      <c r="B50" s="123" t="s">
        <v>146</v>
      </c>
      <c r="C50" s="123" t="s">
        <v>147</v>
      </c>
      <c r="D50" s="123" t="s">
        <v>148</v>
      </c>
      <c r="E50" s="123" t="s">
        <v>61</v>
      </c>
      <c r="F50" s="365">
        <v>979</v>
      </c>
      <c r="G50" s="366">
        <v>6</v>
      </c>
      <c r="H50" s="401">
        <v>222</v>
      </c>
      <c r="I50" s="123" t="s">
        <v>109</v>
      </c>
      <c r="J50" s="123" t="s">
        <v>149</v>
      </c>
      <c r="K50" s="123" t="s">
        <v>150</v>
      </c>
      <c r="L50" s="123" t="s">
        <v>151</v>
      </c>
      <c r="M50" s="368">
        <v>7872539000</v>
      </c>
      <c r="N50" s="369">
        <v>7872539007</v>
      </c>
    </row>
    <row r="51" spans="1:14" s="73" customFormat="1" ht="22.5" x14ac:dyDescent="0.2">
      <c r="A51" s="396">
        <f t="shared" si="0"/>
        <v>37</v>
      </c>
      <c r="B51" s="123" t="s">
        <v>423</v>
      </c>
      <c r="C51" s="123" t="s">
        <v>424</v>
      </c>
      <c r="D51" s="123" t="s">
        <v>34</v>
      </c>
      <c r="E51" s="123" t="s">
        <v>84</v>
      </c>
      <c r="F51" s="365">
        <v>9012620</v>
      </c>
      <c r="G51" s="366">
        <v>11</v>
      </c>
      <c r="H51" s="401">
        <v>240</v>
      </c>
      <c r="I51" s="123" t="s">
        <v>40</v>
      </c>
      <c r="J51" s="123" t="s">
        <v>425</v>
      </c>
      <c r="K51" s="123" t="s">
        <v>426</v>
      </c>
      <c r="L51" s="123" t="s">
        <v>54</v>
      </c>
      <c r="M51" s="368">
        <v>7877215100</v>
      </c>
      <c r="N51" s="369">
        <v>7872891906</v>
      </c>
    </row>
    <row r="52" spans="1:14" s="73" customFormat="1" ht="22.5" x14ac:dyDescent="0.2">
      <c r="A52" s="396">
        <f t="shared" si="0"/>
        <v>38</v>
      </c>
      <c r="B52" s="123" t="s">
        <v>92</v>
      </c>
      <c r="C52" s="123" t="s">
        <v>93</v>
      </c>
      <c r="D52" s="123" t="s">
        <v>94</v>
      </c>
      <c r="E52" s="123" t="s">
        <v>61</v>
      </c>
      <c r="F52" s="365">
        <v>9148053</v>
      </c>
      <c r="G52" s="366">
        <v>21</v>
      </c>
      <c r="H52" s="401">
        <v>260</v>
      </c>
      <c r="I52" s="123" t="s">
        <v>40</v>
      </c>
      <c r="J52" s="123" t="s">
        <v>373</v>
      </c>
      <c r="K52" s="123" t="s">
        <v>374</v>
      </c>
      <c r="L52" s="123" t="s">
        <v>54</v>
      </c>
      <c r="M52" s="368">
        <v>7877910404</v>
      </c>
      <c r="N52" s="369">
        <v>7877911460</v>
      </c>
    </row>
    <row r="53" spans="1:14" s="73" customFormat="1" ht="22.5" x14ac:dyDescent="0.2">
      <c r="A53" s="396">
        <f t="shared" si="0"/>
        <v>39</v>
      </c>
      <c r="B53" s="67" t="s">
        <v>245</v>
      </c>
      <c r="C53" s="67" t="s">
        <v>247</v>
      </c>
      <c r="D53" s="67" t="s">
        <v>34</v>
      </c>
      <c r="E53" s="67" t="s">
        <v>84</v>
      </c>
      <c r="F53" s="68">
        <v>9071055</v>
      </c>
      <c r="G53" s="402">
        <v>6</v>
      </c>
      <c r="H53" s="403">
        <v>319</v>
      </c>
      <c r="I53" s="69" t="s">
        <v>109</v>
      </c>
      <c r="J53" s="69" t="s">
        <v>1320</v>
      </c>
      <c r="K53" s="67" t="s">
        <v>1321</v>
      </c>
      <c r="L53" s="67" t="s">
        <v>73</v>
      </c>
      <c r="M53" s="67" t="s">
        <v>1322</v>
      </c>
      <c r="N53" s="404"/>
    </row>
    <row r="54" spans="1:14" s="73" customFormat="1" ht="22.5" x14ac:dyDescent="0.2">
      <c r="A54" s="396">
        <f t="shared" si="0"/>
        <v>40</v>
      </c>
      <c r="B54" s="123" t="s">
        <v>100</v>
      </c>
      <c r="C54" s="123" t="s">
        <v>101</v>
      </c>
      <c r="D54" s="123" t="s">
        <v>34</v>
      </c>
      <c r="E54" s="123" t="s">
        <v>61</v>
      </c>
      <c r="F54" s="365">
        <v>979</v>
      </c>
      <c r="G54" s="366">
        <v>14</v>
      </c>
      <c r="H54" s="401">
        <v>310</v>
      </c>
      <c r="I54" s="123" t="s">
        <v>102</v>
      </c>
      <c r="J54" s="123" t="s">
        <v>1267</v>
      </c>
      <c r="K54" s="123" t="s">
        <v>1268</v>
      </c>
      <c r="L54" s="123" t="s">
        <v>73</v>
      </c>
      <c r="M54" s="368">
        <v>7877910505</v>
      </c>
      <c r="N54" s="369">
        <v>7877917776</v>
      </c>
    </row>
    <row r="55" spans="1:14" s="73" customFormat="1" ht="22.5" x14ac:dyDescent="0.2">
      <c r="A55" s="396">
        <f>+A54+1</f>
        <v>41</v>
      </c>
      <c r="B55" s="123" t="s">
        <v>130</v>
      </c>
      <c r="C55" s="123" t="s">
        <v>131</v>
      </c>
      <c r="D55" s="123" t="s">
        <v>87</v>
      </c>
      <c r="E55" s="123" t="s">
        <v>61</v>
      </c>
      <c r="F55" s="365">
        <v>979</v>
      </c>
      <c r="G55" s="366">
        <v>6</v>
      </c>
      <c r="H55" s="401">
        <v>416</v>
      </c>
      <c r="I55" s="123" t="s">
        <v>132</v>
      </c>
      <c r="J55" s="123" t="s">
        <v>133</v>
      </c>
      <c r="K55" s="123" t="s">
        <v>134</v>
      </c>
      <c r="L55" s="123" t="s">
        <v>73</v>
      </c>
      <c r="M55" s="368">
        <v>7872531700</v>
      </c>
      <c r="N55" s="369">
        <v>7872530700</v>
      </c>
    </row>
    <row r="56" spans="1:14" s="73" customFormat="1" ht="33.75" x14ac:dyDescent="0.2">
      <c r="A56" s="396">
        <f t="shared" si="0"/>
        <v>42</v>
      </c>
      <c r="B56" s="123" t="s">
        <v>370</v>
      </c>
      <c r="C56" s="123" t="s">
        <v>371</v>
      </c>
      <c r="D56" s="123" t="s">
        <v>372</v>
      </c>
      <c r="E56" s="123" t="s">
        <v>84</v>
      </c>
      <c r="F56" s="365">
        <v>907</v>
      </c>
      <c r="G56" s="366">
        <v>16</v>
      </c>
      <c r="H56" s="401">
        <v>483</v>
      </c>
      <c r="I56" s="123" t="s">
        <v>40</v>
      </c>
      <c r="J56" s="123" t="s">
        <v>248</v>
      </c>
      <c r="K56" s="123" t="s">
        <v>31</v>
      </c>
      <c r="L56" s="123" t="s">
        <v>1323</v>
      </c>
      <c r="M56" s="368">
        <v>7877217500</v>
      </c>
      <c r="N56" s="369" t="s">
        <v>34</v>
      </c>
    </row>
    <row r="57" spans="1:14" s="73" customFormat="1" ht="22.5" x14ac:dyDescent="0.2">
      <c r="A57" s="396">
        <f t="shared" si="0"/>
        <v>43</v>
      </c>
      <c r="B57" s="123" t="s">
        <v>429</v>
      </c>
      <c r="C57" s="123" t="s">
        <v>430</v>
      </c>
      <c r="D57" s="123" t="s">
        <v>34</v>
      </c>
      <c r="E57" s="123" t="s">
        <v>84</v>
      </c>
      <c r="F57" s="365">
        <v>907</v>
      </c>
      <c r="G57" s="366">
        <v>26</v>
      </c>
      <c r="H57" s="401">
        <v>503</v>
      </c>
      <c r="I57" s="123" t="s">
        <v>109</v>
      </c>
      <c r="J57" s="123" t="s">
        <v>431</v>
      </c>
      <c r="K57" s="123" t="s">
        <v>432</v>
      </c>
      <c r="L57" s="123" t="s">
        <v>73</v>
      </c>
      <c r="M57" s="368">
        <v>7879933500</v>
      </c>
      <c r="N57" s="369">
        <v>7879333505</v>
      </c>
    </row>
    <row r="58" spans="1:14" s="73" customFormat="1" ht="22.5" x14ac:dyDescent="0.2">
      <c r="A58" s="396">
        <f t="shared" si="0"/>
        <v>44</v>
      </c>
      <c r="B58" s="123" t="s">
        <v>400</v>
      </c>
      <c r="C58" s="123" t="s">
        <v>401</v>
      </c>
      <c r="D58" s="123" t="s">
        <v>182</v>
      </c>
      <c r="E58" s="123" t="s">
        <v>84</v>
      </c>
      <c r="F58" s="365">
        <v>9071325</v>
      </c>
      <c r="G58" s="366">
        <v>8</v>
      </c>
      <c r="H58" s="401">
        <v>525</v>
      </c>
      <c r="I58" s="123" t="s">
        <v>40</v>
      </c>
      <c r="J58" s="123" t="s">
        <v>454</v>
      </c>
      <c r="K58" s="123" t="s">
        <v>1324</v>
      </c>
      <c r="L58" s="123" t="s">
        <v>1325</v>
      </c>
      <c r="M58" s="368">
        <v>7877227000</v>
      </c>
      <c r="N58" s="369">
        <v>7872896185</v>
      </c>
    </row>
    <row r="59" spans="1:14" s="73" customFormat="1" ht="22.5" x14ac:dyDescent="0.2">
      <c r="A59" s="396">
        <f t="shared" si="0"/>
        <v>45</v>
      </c>
      <c r="B59" s="123" t="s">
        <v>442</v>
      </c>
      <c r="C59" s="123" t="s">
        <v>443</v>
      </c>
      <c r="D59" s="123" t="s">
        <v>182</v>
      </c>
      <c r="E59" s="123" t="s">
        <v>84</v>
      </c>
      <c r="F59" s="365">
        <v>902</v>
      </c>
      <c r="G59" s="366">
        <v>7</v>
      </c>
      <c r="H59" s="401">
        <v>570</v>
      </c>
      <c r="I59" s="123" t="s">
        <v>40</v>
      </c>
      <c r="J59" s="123" t="s">
        <v>1326</v>
      </c>
      <c r="K59" s="123" t="s">
        <v>1327</v>
      </c>
      <c r="L59" s="123" t="s">
        <v>54</v>
      </c>
      <c r="M59" s="368">
        <v>7877211000</v>
      </c>
      <c r="N59" s="369">
        <v>7877227955</v>
      </c>
    </row>
    <row r="60" spans="1:14" s="73" customFormat="1" ht="22.5" x14ac:dyDescent="0.2">
      <c r="A60" s="396">
        <f t="shared" si="0"/>
        <v>46</v>
      </c>
      <c r="B60" s="67" t="s">
        <v>452</v>
      </c>
      <c r="C60" s="67" t="s">
        <v>453</v>
      </c>
      <c r="D60" s="67" t="s">
        <v>182</v>
      </c>
      <c r="E60" s="67" t="s">
        <v>84</v>
      </c>
      <c r="F60" s="68">
        <v>907</v>
      </c>
      <c r="G60" s="405"/>
      <c r="H60" s="406">
        <v>233</v>
      </c>
      <c r="I60" s="407" t="s">
        <v>40</v>
      </c>
      <c r="J60" s="407" t="s">
        <v>454</v>
      </c>
      <c r="K60" s="407" t="s">
        <v>455</v>
      </c>
      <c r="L60" s="123" t="s">
        <v>54</v>
      </c>
      <c r="M60" s="408" t="s">
        <v>456</v>
      </c>
      <c r="N60" s="409"/>
    </row>
    <row r="61" spans="1:14" s="73" customFormat="1" ht="22.5" x14ac:dyDescent="0.2">
      <c r="A61" s="396">
        <f t="shared" si="0"/>
        <v>47</v>
      </c>
      <c r="B61" s="410" t="s">
        <v>461</v>
      </c>
      <c r="C61" s="410" t="s">
        <v>462</v>
      </c>
      <c r="D61" s="410" t="s">
        <v>87</v>
      </c>
      <c r="E61" s="410" t="s">
        <v>61</v>
      </c>
      <c r="F61" s="411">
        <v>969</v>
      </c>
      <c r="G61" s="405">
        <v>17</v>
      </c>
      <c r="H61" s="406">
        <v>388</v>
      </c>
      <c r="I61" s="407" t="s">
        <v>51</v>
      </c>
      <c r="J61" s="407" t="s">
        <v>1318</v>
      </c>
      <c r="K61" s="407" t="s">
        <v>752</v>
      </c>
      <c r="L61" s="407" t="s">
        <v>1328</v>
      </c>
      <c r="M61" s="408" t="s">
        <v>466</v>
      </c>
      <c r="N61" s="409"/>
    </row>
    <row r="62" spans="1:14" s="73" customFormat="1" ht="11.25" x14ac:dyDescent="0.2">
      <c r="A62" s="396">
        <f t="shared" si="0"/>
        <v>48</v>
      </c>
      <c r="B62" s="410" t="s">
        <v>492</v>
      </c>
      <c r="C62" s="410" t="s">
        <v>493</v>
      </c>
      <c r="D62" s="410" t="s">
        <v>233</v>
      </c>
      <c r="E62" s="410" t="s">
        <v>84</v>
      </c>
      <c r="F62" s="411">
        <v>907</v>
      </c>
      <c r="G62" s="405">
        <v>1</v>
      </c>
      <c r="H62" s="406">
        <v>25</v>
      </c>
      <c r="I62" s="407" t="s">
        <v>29</v>
      </c>
      <c r="J62" s="407" t="s">
        <v>283</v>
      </c>
      <c r="K62" s="407" t="s">
        <v>284</v>
      </c>
      <c r="L62" s="407" t="s">
        <v>43</v>
      </c>
      <c r="M62" s="408" t="s">
        <v>1329</v>
      </c>
      <c r="N62" s="409"/>
    </row>
    <row r="63" spans="1:14" s="73" customFormat="1" ht="22.5" x14ac:dyDescent="0.2">
      <c r="A63" s="396">
        <f t="shared" si="0"/>
        <v>49</v>
      </c>
      <c r="B63" s="410" t="s">
        <v>434</v>
      </c>
      <c r="C63" s="410" t="s">
        <v>435</v>
      </c>
      <c r="D63" s="410" t="s">
        <v>182</v>
      </c>
      <c r="E63" s="67" t="s">
        <v>84</v>
      </c>
      <c r="F63" s="68">
        <v>907</v>
      </c>
      <c r="G63" s="405"/>
      <c r="H63" s="406">
        <v>96</v>
      </c>
      <c r="I63" s="407" t="s">
        <v>436</v>
      </c>
      <c r="J63" s="407" t="s">
        <v>1330</v>
      </c>
      <c r="K63" s="407" t="s">
        <v>438</v>
      </c>
      <c r="L63" s="123" t="s">
        <v>54</v>
      </c>
      <c r="M63" s="408" t="s">
        <v>1331</v>
      </c>
      <c r="N63" s="409"/>
    </row>
    <row r="64" spans="1:14" s="73" customFormat="1" ht="23.25" thickBot="1" x14ac:dyDescent="0.25">
      <c r="A64" s="396">
        <f t="shared" si="0"/>
        <v>50</v>
      </c>
      <c r="B64" s="371" t="s">
        <v>192</v>
      </c>
      <c r="C64" s="371" t="s">
        <v>193</v>
      </c>
      <c r="D64" s="371" t="s">
        <v>194</v>
      </c>
      <c r="E64" s="371" t="s">
        <v>84</v>
      </c>
      <c r="F64" s="372">
        <v>9021872</v>
      </c>
      <c r="G64" s="373">
        <v>12</v>
      </c>
      <c r="H64" s="412">
        <v>652</v>
      </c>
      <c r="I64" s="371" t="s">
        <v>40</v>
      </c>
      <c r="J64" s="371" t="s">
        <v>195</v>
      </c>
      <c r="K64" s="371" t="s">
        <v>196</v>
      </c>
      <c r="L64" s="371" t="s">
        <v>54</v>
      </c>
      <c r="M64" s="375">
        <v>7877210303</v>
      </c>
      <c r="N64" s="376">
        <v>7877222910</v>
      </c>
    </row>
    <row r="65" spans="1:14" s="73" customFormat="1" ht="13.5" thickBot="1" x14ac:dyDescent="0.25">
      <c r="A65" s="377"/>
      <c r="B65" s="378"/>
      <c r="C65" s="378"/>
      <c r="D65" s="378"/>
      <c r="E65" s="378"/>
      <c r="F65" s="379"/>
      <c r="G65" s="377"/>
      <c r="H65" s="413">
        <f>SUM(H15:H64)</f>
        <v>7725</v>
      </c>
      <c r="I65" s="378"/>
      <c r="J65" s="378"/>
      <c r="K65" s="378"/>
      <c r="L65" s="378"/>
      <c r="M65" s="381"/>
      <c r="N65" s="381"/>
    </row>
    <row r="66" spans="1:14" s="73" customFormat="1" ht="13.15" customHeight="1" thickBot="1" x14ac:dyDescent="0.25">
      <c r="A66" s="414">
        <v>4</v>
      </c>
      <c r="B66" s="415" t="s">
        <v>711</v>
      </c>
      <c r="C66" s="415"/>
      <c r="D66" s="415"/>
      <c r="E66" s="415"/>
      <c r="F66" s="415"/>
      <c r="G66" s="415"/>
      <c r="H66" s="415"/>
      <c r="I66" s="415"/>
      <c r="J66" s="415"/>
      <c r="K66" s="415"/>
      <c r="L66" s="415"/>
      <c r="M66" s="415"/>
      <c r="N66" s="416"/>
    </row>
    <row r="67" spans="1:14" s="73" customFormat="1" ht="22.5" x14ac:dyDescent="0.2">
      <c r="A67" s="417">
        <v>1</v>
      </c>
      <c r="B67" s="391" t="s">
        <v>756</v>
      </c>
      <c r="C67" s="391" t="s">
        <v>757</v>
      </c>
      <c r="D67" s="391" t="s">
        <v>758</v>
      </c>
      <c r="E67" s="391" t="s">
        <v>750</v>
      </c>
      <c r="F67" s="394">
        <v>659</v>
      </c>
      <c r="G67" s="388">
        <v>2</v>
      </c>
      <c r="H67" s="418">
        <v>24</v>
      </c>
      <c r="I67" s="391" t="s">
        <v>29</v>
      </c>
      <c r="J67" s="391" t="s">
        <v>759</v>
      </c>
      <c r="K67" s="391" t="s">
        <v>760</v>
      </c>
      <c r="L67" s="391" t="s">
        <v>1332</v>
      </c>
      <c r="M67" s="395">
        <v>7875442000</v>
      </c>
      <c r="N67" s="370">
        <v>7875442010</v>
      </c>
    </row>
    <row r="68" spans="1:14" s="73" customFormat="1" ht="22.5" x14ac:dyDescent="0.2">
      <c r="A68" s="396">
        <v>2</v>
      </c>
      <c r="B68" s="123" t="s">
        <v>788</v>
      </c>
      <c r="C68" s="123" t="s">
        <v>789</v>
      </c>
      <c r="D68" s="123" t="s">
        <v>34</v>
      </c>
      <c r="E68" s="123" t="s">
        <v>790</v>
      </c>
      <c r="F68" s="365">
        <v>949</v>
      </c>
      <c r="G68" s="366">
        <v>12</v>
      </c>
      <c r="H68" s="419">
        <v>60</v>
      </c>
      <c r="I68" s="123" t="s">
        <v>29</v>
      </c>
      <c r="J68" s="123" t="s">
        <v>791</v>
      </c>
      <c r="K68" s="123" t="s">
        <v>792</v>
      </c>
      <c r="L68" s="123" t="s">
        <v>54</v>
      </c>
      <c r="M68" s="368">
        <v>7876419090</v>
      </c>
      <c r="N68" s="369" t="s">
        <v>34</v>
      </c>
    </row>
    <row r="69" spans="1:14" s="73" customFormat="1" ht="22.5" x14ac:dyDescent="0.2">
      <c r="A69" s="417">
        <v>3</v>
      </c>
      <c r="B69" s="123" t="s">
        <v>765</v>
      </c>
      <c r="C69" s="123" t="s">
        <v>766</v>
      </c>
      <c r="D69" s="123" t="s">
        <v>767</v>
      </c>
      <c r="E69" s="123" t="s">
        <v>768</v>
      </c>
      <c r="F69" s="365">
        <v>674</v>
      </c>
      <c r="G69" s="366">
        <v>7</v>
      </c>
      <c r="H69" s="420">
        <v>104</v>
      </c>
      <c r="I69" s="123" t="s">
        <v>40</v>
      </c>
      <c r="J69" s="123" t="s">
        <v>1277</v>
      </c>
      <c r="K69" s="123" t="s">
        <v>1278</v>
      </c>
      <c r="L69" s="123" t="s">
        <v>32</v>
      </c>
      <c r="M69" s="368">
        <v>7878541000</v>
      </c>
      <c r="N69" s="369">
        <v>7878541100</v>
      </c>
    </row>
    <row r="70" spans="1:14" s="73" customFormat="1" ht="34.5" thickBot="1" x14ac:dyDescent="0.25">
      <c r="A70" s="417">
        <v>4</v>
      </c>
      <c r="B70" s="371" t="s">
        <v>732</v>
      </c>
      <c r="C70" s="371" t="s">
        <v>733</v>
      </c>
      <c r="D70" s="371" t="s">
        <v>734</v>
      </c>
      <c r="E70" s="371" t="s">
        <v>714</v>
      </c>
      <c r="F70" s="372">
        <v>646</v>
      </c>
      <c r="G70" s="373">
        <v>16</v>
      </c>
      <c r="H70" s="421">
        <v>174</v>
      </c>
      <c r="I70" s="371" t="s">
        <v>40</v>
      </c>
      <c r="J70" s="371" t="s">
        <v>1267</v>
      </c>
      <c r="K70" s="371" t="s">
        <v>1268</v>
      </c>
      <c r="L70" s="371" t="s">
        <v>1333</v>
      </c>
      <c r="M70" s="375">
        <v>7877966125</v>
      </c>
      <c r="N70" s="376">
        <v>7877966145</v>
      </c>
    </row>
    <row r="71" spans="1:14" s="73" customFormat="1" ht="13.5" thickBot="1" x14ac:dyDescent="0.25">
      <c r="A71" s="377"/>
      <c r="B71" s="378"/>
      <c r="C71" s="378"/>
      <c r="D71" s="378"/>
      <c r="E71" s="378"/>
      <c r="F71" s="379"/>
      <c r="G71" s="377"/>
      <c r="H71" s="422">
        <f>SUM(H67:H70)</f>
        <v>362</v>
      </c>
      <c r="I71" s="378"/>
      <c r="J71" s="378"/>
      <c r="K71" s="378"/>
      <c r="L71" s="378"/>
      <c r="M71" s="381"/>
      <c r="N71" s="381"/>
    </row>
    <row r="72" spans="1:14" s="73" customFormat="1" ht="13.15" customHeight="1" thickBot="1" x14ac:dyDescent="0.25">
      <c r="A72" s="423">
        <v>17</v>
      </c>
      <c r="B72" s="179" t="s">
        <v>797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80"/>
    </row>
    <row r="73" spans="1:14" s="73" customFormat="1" ht="11.25" x14ac:dyDescent="0.2">
      <c r="A73" s="417">
        <v>1</v>
      </c>
      <c r="B73" s="391" t="s">
        <v>911</v>
      </c>
      <c r="C73" s="391" t="s">
        <v>912</v>
      </c>
      <c r="D73" s="391" t="s">
        <v>913</v>
      </c>
      <c r="E73" s="391" t="s">
        <v>914</v>
      </c>
      <c r="F73" s="394">
        <v>662</v>
      </c>
      <c r="G73" s="388">
        <v>2</v>
      </c>
      <c r="H73" s="424">
        <v>15</v>
      </c>
      <c r="I73" s="391" t="s">
        <v>40</v>
      </c>
      <c r="J73" s="391" t="s">
        <v>95</v>
      </c>
      <c r="K73" s="391" t="s">
        <v>196</v>
      </c>
      <c r="L73" s="391" t="s">
        <v>43</v>
      </c>
      <c r="M73" s="395">
        <v>7878720444</v>
      </c>
      <c r="N73" s="370">
        <v>7878720444</v>
      </c>
    </row>
    <row r="74" spans="1:14" s="73" customFormat="1" ht="11.25" x14ac:dyDescent="0.2">
      <c r="A74" s="417">
        <f>+A73+1</f>
        <v>2</v>
      </c>
      <c r="B74" s="123" t="s">
        <v>848</v>
      </c>
      <c r="C74" s="123" t="s">
        <v>849</v>
      </c>
      <c r="D74" s="123" t="s">
        <v>832</v>
      </c>
      <c r="E74" s="123" t="s">
        <v>833</v>
      </c>
      <c r="F74" s="365">
        <v>6221209</v>
      </c>
      <c r="G74" s="366">
        <v>1</v>
      </c>
      <c r="H74" s="425">
        <v>16</v>
      </c>
      <c r="I74" s="123" t="s">
        <v>40</v>
      </c>
      <c r="J74" s="123" t="s">
        <v>850</v>
      </c>
      <c r="K74" s="123" t="s">
        <v>851</v>
      </c>
      <c r="L74" s="123" t="s">
        <v>43</v>
      </c>
      <c r="M74" s="368">
        <v>7872543000</v>
      </c>
      <c r="N74" s="369">
        <v>7872541048</v>
      </c>
    </row>
    <row r="75" spans="1:14" s="73" customFormat="1" ht="11.25" x14ac:dyDescent="0.2">
      <c r="A75" s="417">
        <f t="shared" ref="A75:A89" si="1">+A74+1</f>
        <v>3</v>
      </c>
      <c r="B75" s="123" t="s">
        <v>830</v>
      </c>
      <c r="C75" s="123" t="s">
        <v>1334</v>
      </c>
      <c r="D75" s="123" t="s">
        <v>832</v>
      </c>
      <c r="E75" s="123" t="s">
        <v>833</v>
      </c>
      <c r="F75" s="365">
        <v>622</v>
      </c>
      <c r="G75" s="366">
        <v>1</v>
      </c>
      <c r="H75" s="425">
        <v>75</v>
      </c>
      <c r="I75" s="123" t="s">
        <v>1335</v>
      </c>
      <c r="J75" s="123" t="s">
        <v>835</v>
      </c>
      <c r="K75" s="123" t="s">
        <v>836</v>
      </c>
      <c r="L75" s="123" t="s">
        <v>32</v>
      </c>
      <c r="M75" s="368" t="s">
        <v>837</v>
      </c>
      <c r="N75" s="369"/>
    </row>
    <row r="76" spans="1:14" s="73" customFormat="1" ht="11.25" x14ac:dyDescent="0.2">
      <c r="A76" s="417">
        <f t="shared" si="1"/>
        <v>4</v>
      </c>
      <c r="B76" s="123" t="s">
        <v>872</v>
      </c>
      <c r="C76" s="123" t="s">
        <v>1336</v>
      </c>
      <c r="D76" s="123"/>
      <c r="E76" s="123" t="s">
        <v>833</v>
      </c>
      <c r="F76" s="365">
        <v>623</v>
      </c>
      <c r="G76" s="366">
        <v>1</v>
      </c>
      <c r="H76" s="425">
        <v>17</v>
      </c>
      <c r="I76" s="123" t="s">
        <v>62</v>
      </c>
      <c r="J76" s="123" t="s">
        <v>875</v>
      </c>
      <c r="K76" s="123" t="s">
        <v>1337</v>
      </c>
      <c r="L76" s="123" t="s">
        <v>219</v>
      </c>
      <c r="M76" s="368" t="s">
        <v>876</v>
      </c>
      <c r="N76" s="369"/>
    </row>
    <row r="77" spans="1:14" s="73" customFormat="1" ht="11.25" x14ac:dyDescent="0.2">
      <c r="A77" s="417">
        <f t="shared" si="1"/>
        <v>5</v>
      </c>
      <c r="B77" s="123" t="s">
        <v>1023</v>
      </c>
      <c r="C77" s="123" t="s">
        <v>1024</v>
      </c>
      <c r="D77" s="123" t="s">
        <v>1025</v>
      </c>
      <c r="E77" s="123" t="s">
        <v>1009</v>
      </c>
      <c r="F77" s="365">
        <v>677</v>
      </c>
      <c r="G77" s="366">
        <v>2</v>
      </c>
      <c r="H77" s="425">
        <v>19</v>
      </c>
      <c r="I77" s="123" t="s">
        <v>109</v>
      </c>
      <c r="J77" s="123" t="s">
        <v>825</v>
      </c>
      <c r="K77" s="123" t="s">
        <v>1026</v>
      </c>
      <c r="L77" s="123" t="s">
        <v>176</v>
      </c>
      <c r="M77" s="368">
        <v>7878235600</v>
      </c>
      <c r="N77" s="369" t="s">
        <v>0</v>
      </c>
    </row>
    <row r="78" spans="1:14" s="73" customFormat="1" ht="11.25" x14ac:dyDescent="0.2">
      <c r="A78" s="417">
        <f t="shared" si="1"/>
        <v>6</v>
      </c>
      <c r="B78" s="123" t="s">
        <v>1080</v>
      </c>
      <c r="C78" s="123" t="s">
        <v>1081</v>
      </c>
      <c r="D78" s="123" t="s">
        <v>1082</v>
      </c>
      <c r="E78" s="123" t="s">
        <v>1083</v>
      </c>
      <c r="F78" s="365">
        <v>685</v>
      </c>
      <c r="G78" s="366">
        <v>1</v>
      </c>
      <c r="H78" s="425">
        <v>20</v>
      </c>
      <c r="I78" s="123" t="s">
        <v>40</v>
      </c>
      <c r="J78" s="123" t="s">
        <v>1084</v>
      </c>
      <c r="K78" s="123" t="s">
        <v>1085</v>
      </c>
      <c r="L78" s="123" t="s">
        <v>43</v>
      </c>
      <c r="M78" s="368">
        <v>7872804040</v>
      </c>
      <c r="N78" s="369" t="s">
        <v>34</v>
      </c>
    </row>
    <row r="79" spans="1:14" s="73" customFormat="1" ht="11.25" x14ac:dyDescent="0.2">
      <c r="A79" s="417">
        <f t="shared" si="1"/>
        <v>7</v>
      </c>
      <c r="B79" s="123" t="s">
        <v>927</v>
      </c>
      <c r="C79" s="123" t="s">
        <v>928</v>
      </c>
      <c r="D79" s="123" t="s">
        <v>34</v>
      </c>
      <c r="E79" s="123" t="s">
        <v>914</v>
      </c>
      <c r="F79" s="365">
        <v>662</v>
      </c>
      <c r="G79" s="366">
        <v>1</v>
      </c>
      <c r="H79" s="425">
        <v>20</v>
      </c>
      <c r="I79" s="123" t="s">
        <v>40</v>
      </c>
      <c r="J79" s="123" t="s">
        <v>1338</v>
      </c>
      <c r="K79" s="123" t="s">
        <v>1339</v>
      </c>
      <c r="L79" s="123" t="s">
        <v>32</v>
      </c>
      <c r="M79" s="368">
        <v>7876095888</v>
      </c>
      <c r="N79" s="369">
        <v>7866643388</v>
      </c>
    </row>
    <row r="80" spans="1:14" s="73" customFormat="1" ht="11.25" x14ac:dyDescent="0.2">
      <c r="A80" s="417">
        <f t="shared" si="1"/>
        <v>8</v>
      </c>
      <c r="B80" s="123" t="s">
        <v>998</v>
      </c>
      <c r="C80" s="123" t="s">
        <v>999</v>
      </c>
      <c r="D80" s="123" t="s">
        <v>34</v>
      </c>
      <c r="E80" s="123" t="s">
        <v>1000</v>
      </c>
      <c r="F80" s="365">
        <v>678</v>
      </c>
      <c r="G80" s="366">
        <v>1</v>
      </c>
      <c r="H80" s="426">
        <v>38</v>
      </c>
      <c r="I80" s="123" t="s">
        <v>1001</v>
      </c>
      <c r="J80" s="123" t="s">
        <v>165</v>
      </c>
      <c r="K80" s="123" t="s">
        <v>1002</v>
      </c>
      <c r="L80" s="123" t="s">
        <v>43</v>
      </c>
      <c r="M80" s="368">
        <v>7878953070</v>
      </c>
      <c r="N80" s="369">
        <v>7878953589</v>
      </c>
    </row>
    <row r="81" spans="1:14" s="73" customFormat="1" ht="22.5" x14ac:dyDescent="0.2">
      <c r="A81" s="417">
        <f t="shared" si="1"/>
        <v>9</v>
      </c>
      <c r="B81" s="123" t="s">
        <v>977</v>
      </c>
      <c r="C81" s="123" t="s">
        <v>978</v>
      </c>
      <c r="D81" s="123" t="s">
        <v>34</v>
      </c>
      <c r="E81" s="123" t="s">
        <v>972</v>
      </c>
      <c r="F81" s="365">
        <v>680</v>
      </c>
      <c r="G81" s="366">
        <v>1</v>
      </c>
      <c r="H81" s="426">
        <v>49</v>
      </c>
      <c r="I81" s="123" t="s">
        <v>40</v>
      </c>
      <c r="J81" s="123" t="s">
        <v>165</v>
      </c>
      <c r="K81" s="123" t="s">
        <v>979</v>
      </c>
      <c r="L81" s="123" t="s">
        <v>54</v>
      </c>
      <c r="M81" s="368">
        <v>7878329191</v>
      </c>
      <c r="N81" s="369">
        <v>7878329122</v>
      </c>
    </row>
    <row r="82" spans="1:14" s="73" customFormat="1" ht="22.5" x14ac:dyDescent="0.2">
      <c r="A82" s="417">
        <f t="shared" si="1"/>
        <v>10</v>
      </c>
      <c r="B82" s="123" t="s">
        <v>1066</v>
      </c>
      <c r="C82" s="123" t="s">
        <v>1067</v>
      </c>
      <c r="D82" s="123" t="s">
        <v>34</v>
      </c>
      <c r="E82" s="123" t="s">
        <v>1009</v>
      </c>
      <c r="F82" s="365">
        <v>677</v>
      </c>
      <c r="G82" s="366">
        <v>3</v>
      </c>
      <c r="H82" s="427">
        <v>91</v>
      </c>
      <c r="I82" s="123" t="s">
        <v>29</v>
      </c>
      <c r="J82" s="123" t="s">
        <v>1068</v>
      </c>
      <c r="K82" s="123" t="s">
        <v>1069</v>
      </c>
      <c r="L82" s="123" t="s">
        <v>32</v>
      </c>
      <c r="M82" s="368">
        <v>7878232450</v>
      </c>
      <c r="N82" s="369">
        <v>7878231770</v>
      </c>
    </row>
    <row r="83" spans="1:14" s="73" customFormat="1" ht="22.5" x14ac:dyDescent="0.2">
      <c r="A83" s="417">
        <f t="shared" si="1"/>
        <v>11</v>
      </c>
      <c r="B83" s="123" t="s">
        <v>894</v>
      </c>
      <c r="C83" s="123" t="s">
        <v>895</v>
      </c>
      <c r="D83" s="123" t="s">
        <v>896</v>
      </c>
      <c r="E83" s="123" t="s">
        <v>897</v>
      </c>
      <c r="F83" s="365">
        <v>653</v>
      </c>
      <c r="G83" s="366">
        <v>5</v>
      </c>
      <c r="H83" s="427">
        <v>106</v>
      </c>
      <c r="I83" s="123" t="s">
        <v>40</v>
      </c>
      <c r="J83" s="123" t="s">
        <v>1340</v>
      </c>
      <c r="K83" s="123" t="s">
        <v>898</v>
      </c>
      <c r="L83" s="123" t="s">
        <v>43</v>
      </c>
      <c r="M83" s="368">
        <v>7878210505</v>
      </c>
      <c r="N83" s="369">
        <v>7878210070</v>
      </c>
    </row>
    <row r="84" spans="1:14" s="73" customFormat="1" ht="22.5" x14ac:dyDescent="0.2">
      <c r="A84" s="417">
        <f t="shared" si="1"/>
        <v>12</v>
      </c>
      <c r="B84" s="123" t="s">
        <v>1052</v>
      </c>
      <c r="C84" s="123" t="s">
        <v>1053</v>
      </c>
      <c r="D84" s="123" t="s">
        <v>34</v>
      </c>
      <c r="E84" s="123" t="s">
        <v>1009</v>
      </c>
      <c r="F84" s="365">
        <v>677</v>
      </c>
      <c r="G84" s="366">
        <v>4</v>
      </c>
      <c r="H84" s="427">
        <v>112</v>
      </c>
      <c r="I84" s="123" t="s">
        <v>40</v>
      </c>
      <c r="J84" s="123" t="s">
        <v>1054</v>
      </c>
      <c r="K84" s="123" t="s">
        <v>1055</v>
      </c>
      <c r="L84" s="123" t="s">
        <v>43</v>
      </c>
      <c r="M84" s="368">
        <v>7878237500</v>
      </c>
      <c r="N84" s="369" t="s">
        <v>34</v>
      </c>
    </row>
    <row r="85" spans="1:14" s="73" customFormat="1" ht="22.5" x14ac:dyDescent="0.2">
      <c r="A85" s="417">
        <f t="shared" si="1"/>
        <v>13</v>
      </c>
      <c r="B85" s="123" t="s">
        <v>821</v>
      </c>
      <c r="C85" s="123" t="s">
        <v>822</v>
      </c>
      <c r="D85" s="123" t="s">
        <v>823</v>
      </c>
      <c r="E85" s="123" t="s">
        <v>824</v>
      </c>
      <c r="F85" s="365">
        <v>610</v>
      </c>
      <c r="G85" s="366">
        <v>6</v>
      </c>
      <c r="H85" s="427">
        <v>118</v>
      </c>
      <c r="I85" s="123" t="s">
        <v>40</v>
      </c>
      <c r="J85" s="123" t="s">
        <v>825</v>
      </c>
      <c r="K85" s="123" t="s">
        <v>826</v>
      </c>
      <c r="L85" s="123" t="s">
        <v>54</v>
      </c>
      <c r="M85" s="368">
        <v>7875899000</v>
      </c>
      <c r="N85" s="369">
        <v>7875899040</v>
      </c>
    </row>
    <row r="86" spans="1:14" s="73" customFormat="1" ht="22.5" x14ac:dyDescent="0.2">
      <c r="A86" s="417">
        <f t="shared" si="1"/>
        <v>14</v>
      </c>
      <c r="B86" s="123" t="s">
        <v>983</v>
      </c>
      <c r="C86" s="123" t="s">
        <v>984</v>
      </c>
      <c r="D86" s="123" t="s">
        <v>985</v>
      </c>
      <c r="E86" s="123" t="s">
        <v>972</v>
      </c>
      <c r="F86" s="365">
        <v>6822368</v>
      </c>
      <c r="G86" s="366">
        <v>7</v>
      </c>
      <c r="H86" s="427">
        <v>141</v>
      </c>
      <c r="I86" s="123" t="s">
        <v>40</v>
      </c>
      <c r="J86" s="123" t="s">
        <v>986</v>
      </c>
      <c r="K86" s="123" t="s">
        <v>576</v>
      </c>
      <c r="L86" s="123" t="s">
        <v>32</v>
      </c>
      <c r="M86" s="368">
        <v>7878331100</v>
      </c>
      <c r="N86" s="369">
        <v>7878331300</v>
      </c>
    </row>
    <row r="87" spans="1:14" s="73" customFormat="1" ht="22.5" x14ac:dyDescent="0.2">
      <c r="A87" s="417">
        <f t="shared" si="1"/>
        <v>15</v>
      </c>
      <c r="B87" s="123" t="s">
        <v>798</v>
      </c>
      <c r="C87" s="123" t="s">
        <v>799</v>
      </c>
      <c r="D87" s="123" t="s">
        <v>800</v>
      </c>
      <c r="E87" s="123" t="s">
        <v>801</v>
      </c>
      <c r="F87" s="365">
        <v>605</v>
      </c>
      <c r="G87" s="366">
        <v>4</v>
      </c>
      <c r="H87" s="427">
        <v>152</v>
      </c>
      <c r="I87" s="123" t="s">
        <v>40</v>
      </c>
      <c r="J87" s="123" t="s">
        <v>802</v>
      </c>
      <c r="K87" s="123" t="s">
        <v>803</v>
      </c>
      <c r="L87" s="123" t="s">
        <v>54</v>
      </c>
      <c r="M87" s="368">
        <v>7876588000</v>
      </c>
      <c r="N87" s="369">
        <v>7876588020</v>
      </c>
    </row>
    <row r="88" spans="1:14" s="73" customFormat="1" ht="11.25" x14ac:dyDescent="0.2">
      <c r="A88" s="417">
        <f>+A87+1</f>
        <v>16</v>
      </c>
      <c r="B88" s="407" t="s">
        <v>955</v>
      </c>
      <c r="C88" s="407" t="s">
        <v>1341</v>
      </c>
      <c r="D88" s="407" t="s">
        <v>1342</v>
      </c>
      <c r="E88" s="407" t="s">
        <v>943</v>
      </c>
      <c r="F88" s="428">
        <v>667</v>
      </c>
      <c r="G88" s="405">
        <v>1</v>
      </c>
      <c r="H88" s="429">
        <v>22</v>
      </c>
      <c r="I88" s="407" t="s">
        <v>62</v>
      </c>
      <c r="J88" s="407" t="s">
        <v>1343</v>
      </c>
      <c r="K88" s="407" t="s">
        <v>958</v>
      </c>
      <c r="L88" s="407" t="s">
        <v>219</v>
      </c>
      <c r="M88" s="408" t="s">
        <v>959</v>
      </c>
      <c r="N88" s="409" t="s">
        <v>34</v>
      </c>
    </row>
    <row r="89" spans="1:14" s="73" customFormat="1" ht="23.25" thickBot="1" x14ac:dyDescent="0.25">
      <c r="A89" s="417">
        <f t="shared" si="1"/>
        <v>17</v>
      </c>
      <c r="B89" s="371" t="s">
        <v>990</v>
      </c>
      <c r="C89" s="371" t="s">
        <v>991</v>
      </c>
      <c r="D89" s="371" t="s">
        <v>992</v>
      </c>
      <c r="E89" s="371" t="s">
        <v>972</v>
      </c>
      <c r="F89" s="372">
        <v>680</v>
      </c>
      <c r="G89" s="373">
        <v>4</v>
      </c>
      <c r="H89" s="430">
        <v>206</v>
      </c>
      <c r="I89" s="371" t="s">
        <v>40</v>
      </c>
      <c r="J89" s="371" t="s">
        <v>993</v>
      </c>
      <c r="K89" s="371" t="s">
        <v>994</v>
      </c>
      <c r="L89" s="371" t="s">
        <v>204</v>
      </c>
      <c r="M89" s="375">
        <v>7878323030</v>
      </c>
      <c r="N89" s="376">
        <v>7878343475</v>
      </c>
    </row>
    <row r="90" spans="1:14" ht="15.75" thickBot="1" x14ac:dyDescent="0.3">
      <c r="H90" s="434">
        <f>SUM(H73:H89)</f>
        <v>1217</v>
      </c>
    </row>
    <row r="91" spans="1:14" s="73" customFormat="1" ht="13.15" customHeight="1" thickBot="1" x14ac:dyDescent="0.25">
      <c r="A91" s="436">
        <v>7</v>
      </c>
      <c r="B91" s="222" t="s">
        <v>1102</v>
      </c>
      <c r="C91" s="222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223"/>
    </row>
    <row r="92" spans="1:14" s="73" customFormat="1" ht="11.25" x14ac:dyDescent="0.2">
      <c r="A92" s="417">
        <v>1</v>
      </c>
      <c r="B92" s="391" t="s">
        <v>1124</v>
      </c>
      <c r="C92" s="391" t="s">
        <v>1125</v>
      </c>
      <c r="D92" s="391" t="s">
        <v>34</v>
      </c>
      <c r="E92" s="391" t="s">
        <v>1112</v>
      </c>
      <c r="F92" s="394">
        <v>731</v>
      </c>
      <c r="G92" s="388">
        <v>0</v>
      </c>
      <c r="H92" s="437">
        <v>20</v>
      </c>
      <c r="I92" s="391" t="s">
        <v>40</v>
      </c>
      <c r="J92" s="391" t="s">
        <v>1126</v>
      </c>
      <c r="K92" s="391" t="s">
        <v>1127</v>
      </c>
      <c r="L92" s="391" t="s">
        <v>43</v>
      </c>
      <c r="M92" s="395">
        <v>7878443255</v>
      </c>
      <c r="N92" s="370">
        <v>7878443255</v>
      </c>
    </row>
    <row r="93" spans="1:14" s="73" customFormat="1" ht="33.75" x14ac:dyDescent="0.2">
      <c r="A93" s="417">
        <v>2</v>
      </c>
      <c r="B93" s="123" t="s">
        <v>1153</v>
      </c>
      <c r="C93" s="123" t="s">
        <v>1154</v>
      </c>
      <c r="D93" s="123" t="s">
        <v>1155</v>
      </c>
      <c r="E93" s="123" t="s">
        <v>1112</v>
      </c>
      <c r="F93" s="365">
        <v>731</v>
      </c>
      <c r="G93" s="366">
        <v>6</v>
      </c>
      <c r="H93" s="438">
        <v>69</v>
      </c>
      <c r="I93" s="123" t="s">
        <v>40</v>
      </c>
      <c r="J93" s="123" t="s">
        <v>1156</v>
      </c>
      <c r="K93" s="123" t="s">
        <v>1157</v>
      </c>
      <c r="L93" s="123" t="s">
        <v>43</v>
      </c>
      <c r="M93" s="368">
        <v>7878135050</v>
      </c>
      <c r="N93" s="369">
        <v>7878135025</v>
      </c>
    </row>
    <row r="94" spans="1:14" s="73" customFormat="1" ht="11.25" x14ac:dyDescent="0.2">
      <c r="A94" s="417">
        <v>3</v>
      </c>
      <c r="B94" s="123" t="s">
        <v>1131</v>
      </c>
      <c r="C94" s="123" t="s">
        <v>1132</v>
      </c>
      <c r="D94" s="123" t="s">
        <v>34</v>
      </c>
      <c r="E94" s="123" t="s">
        <v>1112</v>
      </c>
      <c r="F94" s="365">
        <v>733</v>
      </c>
      <c r="G94" s="366">
        <v>1</v>
      </c>
      <c r="H94" s="438">
        <v>73</v>
      </c>
      <c r="I94" s="123" t="s">
        <v>109</v>
      </c>
      <c r="J94" s="123" t="s">
        <v>1133</v>
      </c>
      <c r="K94" s="123" t="s">
        <v>1134</v>
      </c>
      <c r="L94" s="123" t="s">
        <v>43</v>
      </c>
      <c r="M94" s="368" t="s">
        <v>1344</v>
      </c>
      <c r="N94" s="369">
        <v>7878413602</v>
      </c>
    </row>
    <row r="95" spans="1:14" s="73" customFormat="1" ht="22.5" x14ac:dyDescent="0.2">
      <c r="A95" s="417">
        <v>4</v>
      </c>
      <c r="B95" s="123" t="s">
        <v>1118</v>
      </c>
      <c r="C95" s="123" t="s">
        <v>1119</v>
      </c>
      <c r="D95" s="123" t="s">
        <v>1120</v>
      </c>
      <c r="E95" s="123" t="s">
        <v>1112</v>
      </c>
      <c r="F95" s="365">
        <v>7281502</v>
      </c>
      <c r="G95" s="366">
        <v>7</v>
      </c>
      <c r="H95" s="439">
        <v>116</v>
      </c>
      <c r="I95" s="123" t="s">
        <v>40</v>
      </c>
      <c r="J95" s="123" t="s">
        <v>373</v>
      </c>
      <c r="K95" s="123" t="s">
        <v>1121</v>
      </c>
      <c r="L95" s="123" t="s">
        <v>32</v>
      </c>
      <c r="M95" s="368">
        <v>7878441200</v>
      </c>
      <c r="N95" s="369">
        <v>7878418683</v>
      </c>
    </row>
    <row r="96" spans="1:14" s="73" customFormat="1" ht="45" x14ac:dyDescent="0.2">
      <c r="A96" s="417">
        <v>5</v>
      </c>
      <c r="B96" s="123" t="s">
        <v>1147</v>
      </c>
      <c r="C96" s="123" t="s">
        <v>1148</v>
      </c>
      <c r="D96" s="123" t="s">
        <v>1149</v>
      </c>
      <c r="E96" s="123" t="s">
        <v>1112</v>
      </c>
      <c r="F96" s="365">
        <v>715</v>
      </c>
      <c r="G96" s="366">
        <v>6</v>
      </c>
      <c r="H96" s="439">
        <v>120</v>
      </c>
      <c r="I96" s="123" t="s">
        <v>29</v>
      </c>
      <c r="J96" s="123" t="s">
        <v>1150</v>
      </c>
      <c r="K96" s="123" t="s">
        <v>89</v>
      </c>
      <c r="L96" s="123" t="s">
        <v>32</v>
      </c>
      <c r="M96" s="368">
        <v>7878411000</v>
      </c>
      <c r="N96" s="369">
        <v>7878484828</v>
      </c>
    </row>
    <row r="97" spans="1:14" s="73" customFormat="1" ht="22.5" x14ac:dyDescent="0.2">
      <c r="A97" s="417">
        <v>6</v>
      </c>
      <c r="B97" s="123" t="s">
        <v>1103</v>
      </c>
      <c r="C97" s="123" t="s">
        <v>1104</v>
      </c>
      <c r="D97" s="123" t="s">
        <v>1105</v>
      </c>
      <c r="E97" s="123" t="s">
        <v>1106</v>
      </c>
      <c r="F97" s="365">
        <v>6560015</v>
      </c>
      <c r="G97" s="366">
        <v>8</v>
      </c>
      <c r="H97" s="439">
        <v>136</v>
      </c>
      <c r="I97" s="123" t="s">
        <v>40</v>
      </c>
      <c r="J97" s="123" t="s">
        <v>1345</v>
      </c>
      <c r="K97" s="123" t="s">
        <v>347</v>
      </c>
      <c r="L97" s="123" t="s">
        <v>54</v>
      </c>
      <c r="M97" s="368">
        <v>7878353335</v>
      </c>
      <c r="N97" s="369">
        <v>7879270013</v>
      </c>
    </row>
    <row r="98" spans="1:14" s="73" customFormat="1" ht="23.25" thickBot="1" x14ac:dyDescent="0.25">
      <c r="A98" s="417">
        <v>7</v>
      </c>
      <c r="B98" s="371" t="s">
        <v>1110</v>
      </c>
      <c r="C98" s="371" t="s">
        <v>1111</v>
      </c>
      <c r="D98" s="371" t="s">
        <v>34</v>
      </c>
      <c r="E98" s="371" t="s">
        <v>1112</v>
      </c>
      <c r="F98" s="372">
        <v>7327419</v>
      </c>
      <c r="G98" s="373">
        <v>12</v>
      </c>
      <c r="H98" s="440">
        <v>254</v>
      </c>
      <c r="I98" s="371" t="s">
        <v>40</v>
      </c>
      <c r="J98" s="371" t="s">
        <v>1113</v>
      </c>
      <c r="K98" s="371" t="s">
        <v>1114</v>
      </c>
      <c r="L98" s="371" t="s">
        <v>32</v>
      </c>
      <c r="M98" s="375">
        <v>7872597676</v>
      </c>
      <c r="N98" s="376">
        <v>7872597618</v>
      </c>
    </row>
    <row r="99" spans="1:14" s="73" customFormat="1" ht="13.5" thickBot="1" x14ac:dyDescent="0.25">
      <c r="A99" s="377"/>
      <c r="B99" s="378"/>
      <c r="C99" s="378"/>
      <c r="D99" s="378"/>
      <c r="E99" s="378"/>
      <c r="F99" s="379"/>
      <c r="G99" s="377"/>
      <c r="H99" s="441">
        <f>SUM(H92:H98)</f>
        <v>788</v>
      </c>
      <c r="I99" s="378"/>
      <c r="J99" s="378"/>
      <c r="K99" s="378"/>
      <c r="L99" s="378"/>
      <c r="M99" s="381"/>
      <c r="N99" s="381"/>
    </row>
    <row r="100" spans="1:14" ht="13.15" customHeight="1" thickBot="1" x14ac:dyDescent="0.3">
      <c r="A100" s="442">
        <v>3</v>
      </c>
      <c r="B100" s="245" t="s">
        <v>1346</v>
      </c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6"/>
    </row>
    <row r="101" spans="1:14" s="73" customFormat="1" ht="22.5" x14ac:dyDescent="0.2">
      <c r="A101" s="417">
        <v>1</v>
      </c>
      <c r="B101" s="391" t="s">
        <v>1177</v>
      </c>
      <c r="C101" s="391" t="s">
        <v>1178</v>
      </c>
      <c r="D101" s="391" t="s">
        <v>1179</v>
      </c>
      <c r="E101" s="391" t="s">
        <v>1180</v>
      </c>
      <c r="F101" s="394">
        <v>782</v>
      </c>
      <c r="G101" s="388">
        <v>1</v>
      </c>
      <c r="H101" s="443">
        <v>17</v>
      </c>
      <c r="I101" s="391" t="s">
        <v>29</v>
      </c>
      <c r="J101" s="391" t="s">
        <v>1181</v>
      </c>
      <c r="K101" s="391" t="s">
        <v>576</v>
      </c>
      <c r="L101" s="391" t="s">
        <v>761</v>
      </c>
      <c r="M101" s="395" t="s">
        <v>1182</v>
      </c>
      <c r="N101" s="370" t="s">
        <v>34</v>
      </c>
    </row>
    <row r="102" spans="1:14" s="73" customFormat="1" ht="22.5" x14ac:dyDescent="0.2">
      <c r="A102" s="417">
        <v>2</v>
      </c>
      <c r="B102" s="123" t="s">
        <v>1193</v>
      </c>
      <c r="C102" s="123" t="s">
        <v>1194</v>
      </c>
      <c r="D102" s="123" t="s">
        <v>1195</v>
      </c>
      <c r="E102" s="123" t="s">
        <v>1196</v>
      </c>
      <c r="F102" s="365">
        <v>641</v>
      </c>
      <c r="G102" s="366">
        <v>1</v>
      </c>
      <c r="H102" s="444">
        <v>20</v>
      </c>
      <c r="I102" s="123" t="s">
        <v>109</v>
      </c>
      <c r="J102" s="123" t="s">
        <v>674</v>
      </c>
      <c r="K102" s="123" t="s">
        <v>1197</v>
      </c>
      <c r="L102" s="123" t="s">
        <v>176</v>
      </c>
      <c r="M102" s="368">
        <v>7878943939</v>
      </c>
      <c r="N102" s="369">
        <v>7878943900</v>
      </c>
    </row>
    <row r="103" spans="1:14" s="73" customFormat="1" ht="23.25" thickBot="1" x14ac:dyDescent="0.25">
      <c r="A103" s="417">
        <v>3</v>
      </c>
      <c r="B103" s="123" t="s">
        <v>1186</v>
      </c>
      <c r="C103" s="123" t="s">
        <v>1187</v>
      </c>
      <c r="D103" s="123" t="s">
        <v>34</v>
      </c>
      <c r="E103" s="123" t="s">
        <v>1188</v>
      </c>
      <c r="F103" s="365">
        <v>664</v>
      </c>
      <c r="G103" s="366">
        <v>1</v>
      </c>
      <c r="H103" s="444">
        <v>20</v>
      </c>
      <c r="I103" s="123" t="s">
        <v>29</v>
      </c>
      <c r="J103" s="123" t="s">
        <v>1189</v>
      </c>
      <c r="K103" s="123" t="s">
        <v>31</v>
      </c>
      <c r="L103" s="123" t="s">
        <v>761</v>
      </c>
      <c r="M103" s="368">
        <v>7878282207</v>
      </c>
      <c r="N103" s="369">
        <v>7878281719</v>
      </c>
    </row>
    <row r="104" spans="1:14" ht="15.75" thickBot="1" x14ac:dyDescent="0.3">
      <c r="H104" s="445">
        <f>SUM(H101:H103)</f>
        <v>57</v>
      </c>
    </row>
    <row r="105" spans="1:14" x14ac:dyDescent="0.25">
      <c r="H105" s="446"/>
    </row>
    <row r="106" spans="1:14" x14ac:dyDescent="0.25">
      <c r="A106" s="447" t="s">
        <v>1347</v>
      </c>
      <c r="B106" s="447"/>
      <c r="C106" s="447"/>
      <c r="D106" s="447"/>
      <c r="E106" s="447"/>
      <c r="F106" s="447"/>
      <c r="G106" s="447"/>
      <c r="H106" s="448">
        <f>+H13+H65+H71+H90+H104+H99</f>
        <v>11172</v>
      </c>
    </row>
    <row r="107" spans="1:14" x14ac:dyDescent="0.25">
      <c r="A107" s="447" t="s">
        <v>1348</v>
      </c>
      <c r="B107" s="447"/>
      <c r="C107" s="447"/>
      <c r="D107" s="447"/>
      <c r="E107" s="447"/>
      <c r="F107" s="447"/>
      <c r="G107" s="447"/>
      <c r="H107" s="449">
        <f>A6+A14+A66+A72+A91+A100</f>
        <v>88</v>
      </c>
    </row>
  </sheetData>
  <mergeCells count="12">
    <mergeCell ref="B66:N66"/>
    <mergeCell ref="B72:N72"/>
    <mergeCell ref="B91:N91"/>
    <mergeCell ref="B100:N100"/>
    <mergeCell ref="A106:G106"/>
    <mergeCell ref="A107:G107"/>
    <mergeCell ref="A1:C1"/>
    <mergeCell ref="A2:C2"/>
    <mergeCell ref="A3:C3"/>
    <mergeCell ref="A4:N4"/>
    <mergeCell ref="B6:N6"/>
    <mergeCell ref="B14:N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C1509-19A0-4B56-BC95-76D9F90E882D}">
  <dimension ref="A1:N28"/>
  <sheetViews>
    <sheetView workbookViewId="0">
      <selection sqref="A1:C1"/>
    </sheetView>
  </sheetViews>
  <sheetFormatPr defaultColWidth="8.7109375" defaultRowHeight="15" x14ac:dyDescent="0.25"/>
  <cols>
    <col min="1" max="1" width="2.7109375" style="450" customWidth="1"/>
    <col min="2" max="2" width="15.42578125" style="450" customWidth="1"/>
    <col min="3" max="4" width="8.7109375" style="450"/>
    <col min="5" max="5" width="9.5703125" style="450" customWidth="1"/>
    <col min="6" max="6" width="7.7109375" style="450" customWidth="1"/>
    <col min="7" max="7" width="8" style="450" customWidth="1"/>
    <col min="8" max="8" width="7" style="450" customWidth="1"/>
    <col min="9" max="9" width="3.42578125" style="450" customWidth="1"/>
    <col min="10" max="11" width="8.7109375" style="450"/>
    <col min="12" max="12" width="11" style="450" customWidth="1"/>
    <col min="13" max="13" width="13.28515625" style="450" customWidth="1"/>
    <col min="14" max="14" width="16.28515625" style="450" customWidth="1"/>
    <col min="15" max="256" width="8.7109375" style="450"/>
    <col min="257" max="257" width="2.7109375" style="450" customWidth="1"/>
    <col min="258" max="258" width="15.42578125" style="450" customWidth="1"/>
    <col min="259" max="261" width="8.7109375" style="450"/>
    <col min="262" max="262" width="7.7109375" style="450" customWidth="1"/>
    <col min="263" max="263" width="8" style="450" customWidth="1"/>
    <col min="264" max="264" width="7" style="450" customWidth="1"/>
    <col min="265" max="265" width="3.42578125" style="450" customWidth="1"/>
    <col min="266" max="268" width="8.7109375" style="450"/>
    <col min="269" max="269" width="13.28515625" style="450" customWidth="1"/>
    <col min="270" max="270" width="16.28515625" style="450" customWidth="1"/>
    <col min="271" max="512" width="8.7109375" style="450"/>
    <col min="513" max="513" width="2.7109375" style="450" customWidth="1"/>
    <col min="514" max="514" width="15.42578125" style="450" customWidth="1"/>
    <col min="515" max="517" width="8.7109375" style="450"/>
    <col min="518" max="518" width="7.7109375" style="450" customWidth="1"/>
    <col min="519" max="519" width="8" style="450" customWidth="1"/>
    <col min="520" max="520" width="7" style="450" customWidth="1"/>
    <col min="521" max="521" width="3.42578125" style="450" customWidth="1"/>
    <col min="522" max="524" width="8.7109375" style="450"/>
    <col min="525" max="525" width="13.28515625" style="450" customWidth="1"/>
    <col min="526" max="526" width="16.28515625" style="450" customWidth="1"/>
    <col min="527" max="768" width="8.7109375" style="450"/>
    <col min="769" max="769" width="2.7109375" style="450" customWidth="1"/>
    <col min="770" max="770" width="15.42578125" style="450" customWidth="1"/>
    <col min="771" max="773" width="8.7109375" style="450"/>
    <col min="774" max="774" width="7.7109375" style="450" customWidth="1"/>
    <col min="775" max="775" width="8" style="450" customWidth="1"/>
    <col min="776" max="776" width="7" style="450" customWidth="1"/>
    <col min="777" max="777" width="3.42578125" style="450" customWidth="1"/>
    <col min="778" max="780" width="8.7109375" style="450"/>
    <col min="781" max="781" width="13.28515625" style="450" customWidth="1"/>
    <col min="782" max="782" width="16.28515625" style="450" customWidth="1"/>
    <col min="783" max="1024" width="8.7109375" style="450"/>
    <col min="1025" max="1025" width="2.7109375" style="450" customWidth="1"/>
    <col min="1026" max="1026" width="15.42578125" style="450" customWidth="1"/>
    <col min="1027" max="1029" width="8.7109375" style="450"/>
    <col min="1030" max="1030" width="7.7109375" style="450" customWidth="1"/>
    <col min="1031" max="1031" width="8" style="450" customWidth="1"/>
    <col min="1032" max="1032" width="7" style="450" customWidth="1"/>
    <col min="1033" max="1033" width="3.42578125" style="450" customWidth="1"/>
    <col min="1034" max="1036" width="8.7109375" style="450"/>
    <col min="1037" max="1037" width="13.28515625" style="450" customWidth="1"/>
    <col min="1038" max="1038" width="16.28515625" style="450" customWidth="1"/>
    <col min="1039" max="1280" width="8.7109375" style="450"/>
    <col min="1281" max="1281" width="2.7109375" style="450" customWidth="1"/>
    <col min="1282" max="1282" width="15.42578125" style="450" customWidth="1"/>
    <col min="1283" max="1285" width="8.7109375" style="450"/>
    <col min="1286" max="1286" width="7.7109375" style="450" customWidth="1"/>
    <col min="1287" max="1287" width="8" style="450" customWidth="1"/>
    <col min="1288" max="1288" width="7" style="450" customWidth="1"/>
    <col min="1289" max="1289" width="3.42578125" style="450" customWidth="1"/>
    <col min="1290" max="1292" width="8.7109375" style="450"/>
    <col min="1293" max="1293" width="13.28515625" style="450" customWidth="1"/>
    <col min="1294" max="1294" width="16.28515625" style="450" customWidth="1"/>
    <col min="1295" max="1536" width="8.7109375" style="450"/>
    <col min="1537" max="1537" width="2.7109375" style="450" customWidth="1"/>
    <col min="1538" max="1538" width="15.42578125" style="450" customWidth="1"/>
    <col min="1539" max="1541" width="8.7109375" style="450"/>
    <col min="1542" max="1542" width="7.7109375" style="450" customWidth="1"/>
    <col min="1543" max="1543" width="8" style="450" customWidth="1"/>
    <col min="1544" max="1544" width="7" style="450" customWidth="1"/>
    <col min="1545" max="1545" width="3.42578125" style="450" customWidth="1"/>
    <col min="1546" max="1548" width="8.7109375" style="450"/>
    <col min="1549" max="1549" width="13.28515625" style="450" customWidth="1"/>
    <col min="1550" max="1550" width="16.28515625" style="450" customWidth="1"/>
    <col min="1551" max="1792" width="8.7109375" style="450"/>
    <col min="1793" max="1793" width="2.7109375" style="450" customWidth="1"/>
    <col min="1794" max="1794" width="15.42578125" style="450" customWidth="1"/>
    <col min="1795" max="1797" width="8.7109375" style="450"/>
    <col min="1798" max="1798" width="7.7109375" style="450" customWidth="1"/>
    <col min="1799" max="1799" width="8" style="450" customWidth="1"/>
    <col min="1800" max="1800" width="7" style="450" customWidth="1"/>
    <col min="1801" max="1801" width="3.42578125" style="450" customWidth="1"/>
    <col min="1802" max="1804" width="8.7109375" style="450"/>
    <col min="1805" max="1805" width="13.28515625" style="450" customWidth="1"/>
    <col min="1806" max="1806" width="16.28515625" style="450" customWidth="1"/>
    <col min="1807" max="2048" width="8.7109375" style="450"/>
    <col min="2049" max="2049" width="2.7109375" style="450" customWidth="1"/>
    <col min="2050" max="2050" width="15.42578125" style="450" customWidth="1"/>
    <col min="2051" max="2053" width="8.7109375" style="450"/>
    <col min="2054" max="2054" width="7.7109375" style="450" customWidth="1"/>
    <col min="2055" max="2055" width="8" style="450" customWidth="1"/>
    <col min="2056" max="2056" width="7" style="450" customWidth="1"/>
    <col min="2057" max="2057" width="3.42578125" style="450" customWidth="1"/>
    <col min="2058" max="2060" width="8.7109375" style="450"/>
    <col min="2061" max="2061" width="13.28515625" style="450" customWidth="1"/>
    <col min="2062" max="2062" width="16.28515625" style="450" customWidth="1"/>
    <col min="2063" max="2304" width="8.7109375" style="450"/>
    <col min="2305" max="2305" width="2.7109375" style="450" customWidth="1"/>
    <col min="2306" max="2306" width="15.42578125" style="450" customWidth="1"/>
    <col min="2307" max="2309" width="8.7109375" style="450"/>
    <col min="2310" max="2310" width="7.7109375" style="450" customWidth="1"/>
    <col min="2311" max="2311" width="8" style="450" customWidth="1"/>
    <col min="2312" max="2312" width="7" style="450" customWidth="1"/>
    <col min="2313" max="2313" width="3.42578125" style="450" customWidth="1"/>
    <col min="2314" max="2316" width="8.7109375" style="450"/>
    <col min="2317" max="2317" width="13.28515625" style="450" customWidth="1"/>
    <col min="2318" max="2318" width="16.28515625" style="450" customWidth="1"/>
    <col min="2319" max="2560" width="8.7109375" style="450"/>
    <col min="2561" max="2561" width="2.7109375" style="450" customWidth="1"/>
    <col min="2562" max="2562" width="15.42578125" style="450" customWidth="1"/>
    <col min="2563" max="2565" width="8.7109375" style="450"/>
    <col min="2566" max="2566" width="7.7109375" style="450" customWidth="1"/>
    <col min="2567" max="2567" width="8" style="450" customWidth="1"/>
    <col min="2568" max="2568" width="7" style="450" customWidth="1"/>
    <col min="2569" max="2569" width="3.42578125" style="450" customWidth="1"/>
    <col min="2570" max="2572" width="8.7109375" style="450"/>
    <col min="2573" max="2573" width="13.28515625" style="450" customWidth="1"/>
    <col min="2574" max="2574" width="16.28515625" style="450" customWidth="1"/>
    <col min="2575" max="2816" width="8.7109375" style="450"/>
    <col min="2817" max="2817" width="2.7109375" style="450" customWidth="1"/>
    <col min="2818" max="2818" width="15.42578125" style="450" customWidth="1"/>
    <col min="2819" max="2821" width="8.7109375" style="450"/>
    <col min="2822" max="2822" width="7.7109375" style="450" customWidth="1"/>
    <col min="2823" max="2823" width="8" style="450" customWidth="1"/>
    <col min="2824" max="2824" width="7" style="450" customWidth="1"/>
    <col min="2825" max="2825" width="3.42578125" style="450" customWidth="1"/>
    <col min="2826" max="2828" width="8.7109375" style="450"/>
    <col min="2829" max="2829" width="13.28515625" style="450" customWidth="1"/>
    <col min="2830" max="2830" width="16.28515625" style="450" customWidth="1"/>
    <col min="2831" max="3072" width="8.7109375" style="450"/>
    <col min="3073" max="3073" width="2.7109375" style="450" customWidth="1"/>
    <col min="3074" max="3074" width="15.42578125" style="450" customWidth="1"/>
    <col min="3075" max="3077" width="8.7109375" style="450"/>
    <col min="3078" max="3078" width="7.7109375" style="450" customWidth="1"/>
    <col min="3079" max="3079" width="8" style="450" customWidth="1"/>
    <col min="3080" max="3080" width="7" style="450" customWidth="1"/>
    <col min="3081" max="3081" width="3.42578125" style="450" customWidth="1"/>
    <col min="3082" max="3084" width="8.7109375" style="450"/>
    <col min="3085" max="3085" width="13.28515625" style="450" customWidth="1"/>
    <col min="3086" max="3086" width="16.28515625" style="450" customWidth="1"/>
    <col min="3087" max="3328" width="8.7109375" style="450"/>
    <col min="3329" max="3329" width="2.7109375" style="450" customWidth="1"/>
    <col min="3330" max="3330" width="15.42578125" style="450" customWidth="1"/>
    <col min="3331" max="3333" width="8.7109375" style="450"/>
    <col min="3334" max="3334" width="7.7109375" style="450" customWidth="1"/>
    <col min="3335" max="3335" width="8" style="450" customWidth="1"/>
    <col min="3336" max="3336" width="7" style="450" customWidth="1"/>
    <col min="3337" max="3337" width="3.42578125" style="450" customWidth="1"/>
    <col min="3338" max="3340" width="8.7109375" style="450"/>
    <col min="3341" max="3341" width="13.28515625" style="450" customWidth="1"/>
    <col min="3342" max="3342" width="16.28515625" style="450" customWidth="1"/>
    <col min="3343" max="3584" width="8.7109375" style="450"/>
    <col min="3585" max="3585" width="2.7109375" style="450" customWidth="1"/>
    <col min="3586" max="3586" width="15.42578125" style="450" customWidth="1"/>
    <col min="3587" max="3589" width="8.7109375" style="450"/>
    <col min="3590" max="3590" width="7.7109375" style="450" customWidth="1"/>
    <col min="3591" max="3591" width="8" style="450" customWidth="1"/>
    <col min="3592" max="3592" width="7" style="450" customWidth="1"/>
    <col min="3593" max="3593" width="3.42578125" style="450" customWidth="1"/>
    <col min="3594" max="3596" width="8.7109375" style="450"/>
    <col min="3597" max="3597" width="13.28515625" style="450" customWidth="1"/>
    <col min="3598" max="3598" width="16.28515625" style="450" customWidth="1"/>
    <col min="3599" max="3840" width="8.7109375" style="450"/>
    <col min="3841" max="3841" width="2.7109375" style="450" customWidth="1"/>
    <col min="3842" max="3842" width="15.42578125" style="450" customWidth="1"/>
    <col min="3843" max="3845" width="8.7109375" style="450"/>
    <col min="3846" max="3846" width="7.7109375" style="450" customWidth="1"/>
    <col min="3847" max="3847" width="8" style="450" customWidth="1"/>
    <col min="3848" max="3848" width="7" style="450" customWidth="1"/>
    <col min="3849" max="3849" width="3.42578125" style="450" customWidth="1"/>
    <col min="3850" max="3852" width="8.7109375" style="450"/>
    <col min="3853" max="3853" width="13.28515625" style="450" customWidth="1"/>
    <col min="3854" max="3854" width="16.28515625" style="450" customWidth="1"/>
    <col min="3855" max="4096" width="8.7109375" style="450"/>
    <col min="4097" max="4097" width="2.7109375" style="450" customWidth="1"/>
    <col min="4098" max="4098" width="15.42578125" style="450" customWidth="1"/>
    <col min="4099" max="4101" width="8.7109375" style="450"/>
    <col min="4102" max="4102" width="7.7109375" style="450" customWidth="1"/>
    <col min="4103" max="4103" width="8" style="450" customWidth="1"/>
    <col min="4104" max="4104" width="7" style="450" customWidth="1"/>
    <col min="4105" max="4105" width="3.42578125" style="450" customWidth="1"/>
    <col min="4106" max="4108" width="8.7109375" style="450"/>
    <col min="4109" max="4109" width="13.28515625" style="450" customWidth="1"/>
    <col min="4110" max="4110" width="16.28515625" style="450" customWidth="1"/>
    <col min="4111" max="4352" width="8.7109375" style="450"/>
    <col min="4353" max="4353" width="2.7109375" style="450" customWidth="1"/>
    <col min="4354" max="4354" width="15.42578125" style="450" customWidth="1"/>
    <col min="4355" max="4357" width="8.7109375" style="450"/>
    <col min="4358" max="4358" width="7.7109375" style="450" customWidth="1"/>
    <col min="4359" max="4359" width="8" style="450" customWidth="1"/>
    <col min="4360" max="4360" width="7" style="450" customWidth="1"/>
    <col min="4361" max="4361" width="3.42578125" style="450" customWidth="1"/>
    <col min="4362" max="4364" width="8.7109375" style="450"/>
    <col min="4365" max="4365" width="13.28515625" style="450" customWidth="1"/>
    <col min="4366" max="4366" width="16.28515625" style="450" customWidth="1"/>
    <col min="4367" max="4608" width="8.7109375" style="450"/>
    <col min="4609" max="4609" width="2.7109375" style="450" customWidth="1"/>
    <col min="4610" max="4610" width="15.42578125" style="450" customWidth="1"/>
    <col min="4611" max="4613" width="8.7109375" style="450"/>
    <col min="4614" max="4614" width="7.7109375" style="450" customWidth="1"/>
    <col min="4615" max="4615" width="8" style="450" customWidth="1"/>
    <col min="4616" max="4616" width="7" style="450" customWidth="1"/>
    <col min="4617" max="4617" width="3.42578125" style="450" customWidth="1"/>
    <col min="4618" max="4620" width="8.7109375" style="450"/>
    <col min="4621" max="4621" width="13.28515625" style="450" customWidth="1"/>
    <col min="4622" max="4622" width="16.28515625" style="450" customWidth="1"/>
    <col min="4623" max="4864" width="8.7109375" style="450"/>
    <col min="4865" max="4865" width="2.7109375" style="450" customWidth="1"/>
    <col min="4866" max="4866" width="15.42578125" style="450" customWidth="1"/>
    <col min="4867" max="4869" width="8.7109375" style="450"/>
    <col min="4870" max="4870" width="7.7109375" style="450" customWidth="1"/>
    <col min="4871" max="4871" width="8" style="450" customWidth="1"/>
    <col min="4872" max="4872" width="7" style="450" customWidth="1"/>
    <col min="4873" max="4873" width="3.42578125" style="450" customWidth="1"/>
    <col min="4874" max="4876" width="8.7109375" style="450"/>
    <col min="4877" max="4877" width="13.28515625" style="450" customWidth="1"/>
    <col min="4878" max="4878" width="16.28515625" style="450" customWidth="1"/>
    <col min="4879" max="5120" width="8.7109375" style="450"/>
    <col min="5121" max="5121" width="2.7109375" style="450" customWidth="1"/>
    <col min="5122" max="5122" width="15.42578125" style="450" customWidth="1"/>
    <col min="5123" max="5125" width="8.7109375" style="450"/>
    <col min="5126" max="5126" width="7.7109375" style="450" customWidth="1"/>
    <col min="5127" max="5127" width="8" style="450" customWidth="1"/>
    <col min="5128" max="5128" width="7" style="450" customWidth="1"/>
    <col min="5129" max="5129" width="3.42578125" style="450" customWidth="1"/>
    <col min="5130" max="5132" width="8.7109375" style="450"/>
    <col min="5133" max="5133" width="13.28515625" style="450" customWidth="1"/>
    <col min="5134" max="5134" width="16.28515625" style="450" customWidth="1"/>
    <col min="5135" max="5376" width="8.7109375" style="450"/>
    <col min="5377" max="5377" width="2.7109375" style="450" customWidth="1"/>
    <col min="5378" max="5378" width="15.42578125" style="450" customWidth="1"/>
    <col min="5379" max="5381" width="8.7109375" style="450"/>
    <col min="5382" max="5382" width="7.7109375" style="450" customWidth="1"/>
    <col min="5383" max="5383" width="8" style="450" customWidth="1"/>
    <col min="5384" max="5384" width="7" style="450" customWidth="1"/>
    <col min="5385" max="5385" width="3.42578125" style="450" customWidth="1"/>
    <col min="5386" max="5388" width="8.7109375" style="450"/>
    <col min="5389" max="5389" width="13.28515625" style="450" customWidth="1"/>
    <col min="5390" max="5390" width="16.28515625" style="450" customWidth="1"/>
    <col min="5391" max="5632" width="8.7109375" style="450"/>
    <col min="5633" max="5633" width="2.7109375" style="450" customWidth="1"/>
    <col min="5634" max="5634" width="15.42578125" style="450" customWidth="1"/>
    <col min="5635" max="5637" width="8.7109375" style="450"/>
    <col min="5638" max="5638" width="7.7109375" style="450" customWidth="1"/>
    <col min="5639" max="5639" width="8" style="450" customWidth="1"/>
    <col min="5640" max="5640" width="7" style="450" customWidth="1"/>
    <col min="5641" max="5641" width="3.42578125" style="450" customWidth="1"/>
    <col min="5642" max="5644" width="8.7109375" style="450"/>
    <col min="5645" max="5645" width="13.28515625" style="450" customWidth="1"/>
    <col min="5646" max="5646" width="16.28515625" style="450" customWidth="1"/>
    <col min="5647" max="5888" width="8.7109375" style="450"/>
    <col min="5889" max="5889" width="2.7109375" style="450" customWidth="1"/>
    <col min="5890" max="5890" width="15.42578125" style="450" customWidth="1"/>
    <col min="5891" max="5893" width="8.7109375" style="450"/>
    <col min="5894" max="5894" width="7.7109375" style="450" customWidth="1"/>
    <col min="5895" max="5895" width="8" style="450" customWidth="1"/>
    <col min="5896" max="5896" width="7" style="450" customWidth="1"/>
    <col min="5897" max="5897" width="3.42578125" style="450" customWidth="1"/>
    <col min="5898" max="5900" width="8.7109375" style="450"/>
    <col min="5901" max="5901" width="13.28515625" style="450" customWidth="1"/>
    <col min="5902" max="5902" width="16.28515625" style="450" customWidth="1"/>
    <col min="5903" max="6144" width="8.7109375" style="450"/>
    <col min="6145" max="6145" width="2.7109375" style="450" customWidth="1"/>
    <col min="6146" max="6146" width="15.42578125" style="450" customWidth="1"/>
    <col min="6147" max="6149" width="8.7109375" style="450"/>
    <col min="6150" max="6150" width="7.7109375" style="450" customWidth="1"/>
    <col min="6151" max="6151" width="8" style="450" customWidth="1"/>
    <col min="6152" max="6152" width="7" style="450" customWidth="1"/>
    <col min="6153" max="6153" width="3.42578125" style="450" customWidth="1"/>
    <col min="6154" max="6156" width="8.7109375" style="450"/>
    <col min="6157" max="6157" width="13.28515625" style="450" customWidth="1"/>
    <col min="6158" max="6158" width="16.28515625" style="450" customWidth="1"/>
    <col min="6159" max="6400" width="8.7109375" style="450"/>
    <col min="6401" max="6401" width="2.7109375" style="450" customWidth="1"/>
    <col min="6402" max="6402" width="15.42578125" style="450" customWidth="1"/>
    <col min="6403" max="6405" width="8.7109375" style="450"/>
    <col min="6406" max="6406" width="7.7109375" style="450" customWidth="1"/>
    <col min="6407" max="6407" width="8" style="450" customWidth="1"/>
    <col min="6408" max="6408" width="7" style="450" customWidth="1"/>
    <col min="6409" max="6409" width="3.42578125" style="450" customWidth="1"/>
    <col min="6410" max="6412" width="8.7109375" style="450"/>
    <col min="6413" max="6413" width="13.28515625" style="450" customWidth="1"/>
    <col min="6414" max="6414" width="16.28515625" style="450" customWidth="1"/>
    <col min="6415" max="6656" width="8.7109375" style="450"/>
    <col min="6657" max="6657" width="2.7109375" style="450" customWidth="1"/>
    <col min="6658" max="6658" width="15.42578125" style="450" customWidth="1"/>
    <col min="6659" max="6661" width="8.7109375" style="450"/>
    <col min="6662" max="6662" width="7.7109375" style="450" customWidth="1"/>
    <col min="6663" max="6663" width="8" style="450" customWidth="1"/>
    <col min="6664" max="6664" width="7" style="450" customWidth="1"/>
    <col min="6665" max="6665" width="3.42578125" style="450" customWidth="1"/>
    <col min="6666" max="6668" width="8.7109375" style="450"/>
    <col min="6669" max="6669" width="13.28515625" style="450" customWidth="1"/>
    <col min="6670" max="6670" width="16.28515625" style="450" customWidth="1"/>
    <col min="6671" max="6912" width="8.7109375" style="450"/>
    <col min="6913" max="6913" width="2.7109375" style="450" customWidth="1"/>
    <col min="6914" max="6914" width="15.42578125" style="450" customWidth="1"/>
    <col min="6915" max="6917" width="8.7109375" style="450"/>
    <col min="6918" max="6918" width="7.7109375" style="450" customWidth="1"/>
    <col min="6919" max="6919" width="8" style="450" customWidth="1"/>
    <col min="6920" max="6920" width="7" style="450" customWidth="1"/>
    <col min="6921" max="6921" width="3.42578125" style="450" customWidth="1"/>
    <col min="6922" max="6924" width="8.7109375" style="450"/>
    <col min="6925" max="6925" width="13.28515625" style="450" customWidth="1"/>
    <col min="6926" max="6926" width="16.28515625" style="450" customWidth="1"/>
    <col min="6927" max="7168" width="8.7109375" style="450"/>
    <col min="7169" max="7169" width="2.7109375" style="450" customWidth="1"/>
    <col min="7170" max="7170" width="15.42578125" style="450" customWidth="1"/>
    <col min="7171" max="7173" width="8.7109375" style="450"/>
    <col min="7174" max="7174" width="7.7109375" style="450" customWidth="1"/>
    <col min="7175" max="7175" width="8" style="450" customWidth="1"/>
    <col min="7176" max="7176" width="7" style="450" customWidth="1"/>
    <col min="7177" max="7177" width="3.42578125" style="450" customWidth="1"/>
    <col min="7178" max="7180" width="8.7109375" style="450"/>
    <col min="7181" max="7181" width="13.28515625" style="450" customWidth="1"/>
    <col min="7182" max="7182" width="16.28515625" style="450" customWidth="1"/>
    <col min="7183" max="7424" width="8.7109375" style="450"/>
    <col min="7425" max="7425" width="2.7109375" style="450" customWidth="1"/>
    <col min="7426" max="7426" width="15.42578125" style="450" customWidth="1"/>
    <col min="7427" max="7429" width="8.7109375" style="450"/>
    <col min="7430" max="7430" width="7.7109375" style="450" customWidth="1"/>
    <col min="7431" max="7431" width="8" style="450" customWidth="1"/>
    <col min="7432" max="7432" width="7" style="450" customWidth="1"/>
    <col min="7433" max="7433" width="3.42578125" style="450" customWidth="1"/>
    <col min="7434" max="7436" width="8.7109375" style="450"/>
    <col min="7437" max="7437" width="13.28515625" style="450" customWidth="1"/>
    <col min="7438" max="7438" width="16.28515625" style="450" customWidth="1"/>
    <col min="7439" max="7680" width="8.7109375" style="450"/>
    <col min="7681" max="7681" width="2.7109375" style="450" customWidth="1"/>
    <col min="7682" max="7682" width="15.42578125" style="450" customWidth="1"/>
    <col min="7683" max="7685" width="8.7109375" style="450"/>
    <col min="7686" max="7686" width="7.7109375" style="450" customWidth="1"/>
    <col min="7687" max="7687" width="8" style="450" customWidth="1"/>
    <col min="7688" max="7688" width="7" style="450" customWidth="1"/>
    <col min="7689" max="7689" width="3.42578125" style="450" customWidth="1"/>
    <col min="7690" max="7692" width="8.7109375" style="450"/>
    <col min="7693" max="7693" width="13.28515625" style="450" customWidth="1"/>
    <col min="7694" max="7694" width="16.28515625" style="450" customWidth="1"/>
    <col min="7695" max="7936" width="8.7109375" style="450"/>
    <col min="7937" max="7937" width="2.7109375" style="450" customWidth="1"/>
    <col min="7938" max="7938" width="15.42578125" style="450" customWidth="1"/>
    <col min="7939" max="7941" width="8.7109375" style="450"/>
    <col min="7942" max="7942" width="7.7109375" style="450" customWidth="1"/>
    <col min="7943" max="7943" width="8" style="450" customWidth="1"/>
    <col min="7944" max="7944" width="7" style="450" customWidth="1"/>
    <col min="7945" max="7945" width="3.42578125" style="450" customWidth="1"/>
    <col min="7946" max="7948" width="8.7109375" style="450"/>
    <col min="7949" max="7949" width="13.28515625" style="450" customWidth="1"/>
    <col min="7950" max="7950" width="16.28515625" style="450" customWidth="1"/>
    <col min="7951" max="8192" width="8.7109375" style="450"/>
    <col min="8193" max="8193" width="2.7109375" style="450" customWidth="1"/>
    <col min="8194" max="8194" width="15.42578125" style="450" customWidth="1"/>
    <col min="8195" max="8197" width="8.7109375" style="450"/>
    <col min="8198" max="8198" width="7.7109375" style="450" customWidth="1"/>
    <col min="8199" max="8199" width="8" style="450" customWidth="1"/>
    <col min="8200" max="8200" width="7" style="450" customWidth="1"/>
    <col min="8201" max="8201" width="3.42578125" style="450" customWidth="1"/>
    <col min="8202" max="8204" width="8.7109375" style="450"/>
    <col min="8205" max="8205" width="13.28515625" style="450" customWidth="1"/>
    <col min="8206" max="8206" width="16.28515625" style="450" customWidth="1"/>
    <col min="8207" max="8448" width="8.7109375" style="450"/>
    <col min="8449" max="8449" width="2.7109375" style="450" customWidth="1"/>
    <col min="8450" max="8450" width="15.42578125" style="450" customWidth="1"/>
    <col min="8451" max="8453" width="8.7109375" style="450"/>
    <col min="8454" max="8454" width="7.7109375" style="450" customWidth="1"/>
    <col min="8455" max="8455" width="8" style="450" customWidth="1"/>
    <col min="8456" max="8456" width="7" style="450" customWidth="1"/>
    <col min="8457" max="8457" width="3.42578125" style="450" customWidth="1"/>
    <col min="8458" max="8460" width="8.7109375" style="450"/>
    <col min="8461" max="8461" width="13.28515625" style="450" customWidth="1"/>
    <col min="8462" max="8462" width="16.28515625" style="450" customWidth="1"/>
    <col min="8463" max="8704" width="8.7109375" style="450"/>
    <col min="8705" max="8705" width="2.7109375" style="450" customWidth="1"/>
    <col min="8706" max="8706" width="15.42578125" style="450" customWidth="1"/>
    <col min="8707" max="8709" width="8.7109375" style="450"/>
    <col min="8710" max="8710" width="7.7109375" style="450" customWidth="1"/>
    <col min="8711" max="8711" width="8" style="450" customWidth="1"/>
    <col min="8712" max="8712" width="7" style="450" customWidth="1"/>
    <col min="8713" max="8713" width="3.42578125" style="450" customWidth="1"/>
    <col min="8714" max="8716" width="8.7109375" style="450"/>
    <col min="8717" max="8717" width="13.28515625" style="450" customWidth="1"/>
    <col min="8718" max="8718" width="16.28515625" style="450" customWidth="1"/>
    <col min="8719" max="8960" width="8.7109375" style="450"/>
    <col min="8961" max="8961" width="2.7109375" style="450" customWidth="1"/>
    <col min="8962" max="8962" width="15.42578125" style="450" customWidth="1"/>
    <col min="8963" max="8965" width="8.7109375" style="450"/>
    <col min="8966" max="8966" width="7.7109375" style="450" customWidth="1"/>
    <col min="8967" max="8967" width="8" style="450" customWidth="1"/>
    <col min="8968" max="8968" width="7" style="450" customWidth="1"/>
    <col min="8969" max="8969" width="3.42578125" style="450" customWidth="1"/>
    <col min="8970" max="8972" width="8.7109375" style="450"/>
    <col min="8973" max="8973" width="13.28515625" style="450" customWidth="1"/>
    <col min="8974" max="8974" width="16.28515625" style="450" customWidth="1"/>
    <col min="8975" max="9216" width="8.7109375" style="450"/>
    <col min="9217" max="9217" width="2.7109375" style="450" customWidth="1"/>
    <col min="9218" max="9218" width="15.42578125" style="450" customWidth="1"/>
    <col min="9219" max="9221" width="8.7109375" style="450"/>
    <col min="9222" max="9222" width="7.7109375" style="450" customWidth="1"/>
    <col min="9223" max="9223" width="8" style="450" customWidth="1"/>
    <col min="9224" max="9224" width="7" style="450" customWidth="1"/>
    <col min="9225" max="9225" width="3.42578125" style="450" customWidth="1"/>
    <col min="9226" max="9228" width="8.7109375" style="450"/>
    <col min="9229" max="9229" width="13.28515625" style="450" customWidth="1"/>
    <col min="9230" max="9230" width="16.28515625" style="450" customWidth="1"/>
    <col min="9231" max="9472" width="8.7109375" style="450"/>
    <col min="9473" max="9473" width="2.7109375" style="450" customWidth="1"/>
    <col min="9474" max="9474" width="15.42578125" style="450" customWidth="1"/>
    <col min="9475" max="9477" width="8.7109375" style="450"/>
    <col min="9478" max="9478" width="7.7109375" style="450" customWidth="1"/>
    <col min="9479" max="9479" width="8" style="450" customWidth="1"/>
    <col min="9480" max="9480" width="7" style="450" customWidth="1"/>
    <col min="9481" max="9481" width="3.42578125" style="450" customWidth="1"/>
    <col min="9482" max="9484" width="8.7109375" style="450"/>
    <col min="9485" max="9485" width="13.28515625" style="450" customWidth="1"/>
    <col min="9486" max="9486" width="16.28515625" style="450" customWidth="1"/>
    <col min="9487" max="9728" width="8.7109375" style="450"/>
    <col min="9729" max="9729" width="2.7109375" style="450" customWidth="1"/>
    <col min="9730" max="9730" width="15.42578125" style="450" customWidth="1"/>
    <col min="9731" max="9733" width="8.7109375" style="450"/>
    <col min="9734" max="9734" width="7.7109375" style="450" customWidth="1"/>
    <col min="9735" max="9735" width="8" style="450" customWidth="1"/>
    <col min="9736" max="9736" width="7" style="450" customWidth="1"/>
    <col min="9737" max="9737" width="3.42578125" style="450" customWidth="1"/>
    <col min="9738" max="9740" width="8.7109375" style="450"/>
    <col min="9741" max="9741" width="13.28515625" style="450" customWidth="1"/>
    <col min="9742" max="9742" width="16.28515625" style="450" customWidth="1"/>
    <col min="9743" max="9984" width="8.7109375" style="450"/>
    <col min="9985" max="9985" width="2.7109375" style="450" customWidth="1"/>
    <col min="9986" max="9986" width="15.42578125" style="450" customWidth="1"/>
    <col min="9987" max="9989" width="8.7109375" style="450"/>
    <col min="9990" max="9990" width="7.7109375" style="450" customWidth="1"/>
    <col min="9991" max="9991" width="8" style="450" customWidth="1"/>
    <col min="9992" max="9992" width="7" style="450" customWidth="1"/>
    <col min="9993" max="9993" width="3.42578125" style="450" customWidth="1"/>
    <col min="9994" max="9996" width="8.7109375" style="450"/>
    <col min="9997" max="9997" width="13.28515625" style="450" customWidth="1"/>
    <col min="9998" max="9998" width="16.28515625" style="450" customWidth="1"/>
    <col min="9999" max="10240" width="8.7109375" style="450"/>
    <col min="10241" max="10241" width="2.7109375" style="450" customWidth="1"/>
    <col min="10242" max="10242" width="15.42578125" style="450" customWidth="1"/>
    <col min="10243" max="10245" width="8.7109375" style="450"/>
    <col min="10246" max="10246" width="7.7109375" style="450" customWidth="1"/>
    <col min="10247" max="10247" width="8" style="450" customWidth="1"/>
    <col min="10248" max="10248" width="7" style="450" customWidth="1"/>
    <col min="10249" max="10249" width="3.42578125" style="450" customWidth="1"/>
    <col min="10250" max="10252" width="8.7109375" style="450"/>
    <col min="10253" max="10253" width="13.28515625" style="450" customWidth="1"/>
    <col min="10254" max="10254" width="16.28515625" style="450" customWidth="1"/>
    <col min="10255" max="10496" width="8.7109375" style="450"/>
    <col min="10497" max="10497" width="2.7109375" style="450" customWidth="1"/>
    <col min="10498" max="10498" width="15.42578125" style="450" customWidth="1"/>
    <col min="10499" max="10501" width="8.7109375" style="450"/>
    <col min="10502" max="10502" width="7.7109375" style="450" customWidth="1"/>
    <col min="10503" max="10503" width="8" style="450" customWidth="1"/>
    <col min="10504" max="10504" width="7" style="450" customWidth="1"/>
    <col min="10505" max="10505" width="3.42578125" style="450" customWidth="1"/>
    <col min="10506" max="10508" width="8.7109375" style="450"/>
    <col min="10509" max="10509" width="13.28515625" style="450" customWidth="1"/>
    <col min="10510" max="10510" width="16.28515625" style="450" customWidth="1"/>
    <col min="10511" max="10752" width="8.7109375" style="450"/>
    <col min="10753" max="10753" width="2.7109375" style="450" customWidth="1"/>
    <col min="10754" max="10754" width="15.42578125" style="450" customWidth="1"/>
    <col min="10755" max="10757" width="8.7109375" style="450"/>
    <col min="10758" max="10758" width="7.7109375" style="450" customWidth="1"/>
    <col min="10759" max="10759" width="8" style="450" customWidth="1"/>
    <col min="10760" max="10760" width="7" style="450" customWidth="1"/>
    <col min="10761" max="10761" width="3.42578125" style="450" customWidth="1"/>
    <col min="10762" max="10764" width="8.7109375" style="450"/>
    <col min="10765" max="10765" width="13.28515625" style="450" customWidth="1"/>
    <col min="10766" max="10766" width="16.28515625" style="450" customWidth="1"/>
    <col min="10767" max="11008" width="8.7109375" style="450"/>
    <col min="11009" max="11009" width="2.7109375" style="450" customWidth="1"/>
    <col min="11010" max="11010" width="15.42578125" style="450" customWidth="1"/>
    <col min="11011" max="11013" width="8.7109375" style="450"/>
    <col min="11014" max="11014" width="7.7109375" style="450" customWidth="1"/>
    <col min="11015" max="11015" width="8" style="450" customWidth="1"/>
    <col min="11016" max="11016" width="7" style="450" customWidth="1"/>
    <col min="11017" max="11017" width="3.42578125" style="450" customWidth="1"/>
    <col min="11018" max="11020" width="8.7109375" style="450"/>
    <col min="11021" max="11021" width="13.28515625" style="450" customWidth="1"/>
    <col min="11022" max="11022" width="16.28515625" style="450" customWidth="1"/>
    <col min="11023" max="11264" width="8.7109375" style="450"/>
    <col min="11265" max="11265" width="2.7109375" style="450" customWidth="1"/>
    <col min="11266" max="11266" width="15.42578125" style="450" customWidth="1"/>
    <col min="11267" max="11269" width="8.7109375" style="450"/>
    <col min="11270" max="11270" width="7.7109375" style="450" customWidth="1"/>
    <col min="11271" max="11271" width="8" style="450" customWidth="1"/>
    <col min="11272" max="11272" width="7" style="450" customWidth="1"/>
    <col min="11273" max="11273" width="3.42578125" style="450" customWidth="1"/>
    <col min="11274" max="11276" width="8.7109375" style="450"/>
    <col min="11277" max="11277" width="13.28515625" style="450" customWidth="1"/>
    <col min="11278" max="11278" width="16.28515625" style="450" customWidth="1"/>
    <col min="11279" max="11520" width="8.7109375" style="450"/>
    <col min="11521" max="11521" width="2.7109375" style="450" customWidth="1"/>
    <col min="11522" max="11522" width="15.42578125" style="450" customWidth="1"/>
    <col min="11523" max="11525" width="8.7109375" style="450"/>
    <col min="11526" max="11526" width="7.7109375" style="450" customWidth="1"/>
    <col min="11527" max="11527" width="8" style="450" customWidth="1"/>
    <col min="11528" max="11528" width="7" style="450" customWidth="1"/>
    <col min="11529" max="11529" width="3.42578125" style="450" customWidth="1"/>
    <col min="11530" max="11532" width="8.7109375" style="450"/>
    <col min="11533" max="11533" width="13.28515625" style="450" customWidth="1"/>
    <col min="11534" max="11534" width="16.28515625" style="450" customWidth="1"/>
    <col min="11535" max="11776" width="8.7109375" style="450"/>
    <col min="11777" max="11777" width="2.7109375" style="450" customWidth="1"/>
    <col min="11778" max="11778" width="15.42578125" style="450" customWidth="1"/>
    <col min="11779" max="11781" width="8.7109375" style="450"/>
    <col min="11782" max="11782" width="7.7109375" style="450" customWidth="1"/>
    <col min="11783" max="11783" width="8" style="450" customWidth="1"/>
    <col min="11784" max="11784" width="7" style="450" customWidth="1"/>
    <col min="11785" max="11785" width="3.42578125" style="450" customWidth="1"/>
    <col min="11786" max="11788" width="8.7109375" style="450"/>
    <col min="11789" max="11789" width="13.28515625" style="450" customWidth="1"/>
    <col min="11790" max="11790" width="16.28515625" style="450" customWidth="1"/>
    <col min="11791" max="12032" width="8.7109375" style="450"/>
    <col min="12033" max="12033" width="2.7109375" style="450" customWidth="1"/>
    <col min="12034" max="12034" width="15.42578125" style="450" customWidth="1"/>
    <col min="12035" max="12037" width="8.7109375" style="450"/>
    <col min="12038" max="12038" width="7.7109375" style="450" customWidth="1"/>
    <col min="12039" max="12039" width="8" style="450" customWidth="1"/>
    <col min="12040" max="12040" width="7" style="450" customWidth="1"/>
    <col min="12041" max="12041" width="3.42578125" style="450" customWidth="1"/>
    <col min="12042" max="12044" width="8.7109375" style="450"/>
    <col min="12045" max="12045" width="13.28515625" style="450" customWidth="1"/>
    <col min="12046" max="12046" width="16.28515625" style="450" customWidth="1"/>
    <col min="12047" max="12288" width="8.7109375" style="450"/>
    <col min="12289" max="12289" width="2.7109375" style="450" customWidth="1"/>
    <col min="12290" max="12290" width="15.42578125" style="450" customWidth="1"/>
    <col min="12291" max="12293" width="8.7109375" style="450"/>
    <col min="12294" max="12294" width="7.7109375" style="450" customWidth="1"/>
    <col min="12295" max="12295" width="8" style="450" customWidth="1"/>
    <col min="12296" max="12296" width="7" style="450" customWidth="1"/>
    <col min="12297" max="12297" width="3.42578125" style="450" customWidth="1"/>
    <col min="12298" max="12300" width="8.7109375" style="450"/>
    <col min="12301" max="12301" width="13.28515625" style="450" customWidth="1"/>
    <col min="12302" max="12302" width="16.28515625" style="450" customWidth="1"/>
    <col min="12303" max="12544" width="8.7109375" style="450"/>
    <col min="12545" max="12545" width="2.7109375" style="450" customWidth="1"/>
    <col min="12546" max="12546" width="15.42578125" style="450" customWidth="1"/>
    <col min="12547" max="12549" width="8.7109375" style="450"/>
    <col min="12550" max="12550" width="7.7109375" style="450" customWidth="1"/>
    <col min="12551" max="12551" width="8" style="450" customWidth="1"/>
    <col min="12552" max="12552" width="7" style="450" customWidth="1"/>
    <col min="12553" max="12553" width="3.42578125" style="450" customWidth="1"/>
    <col min="12554" max="12556" width="8.7109375" style="450"/>
    <col min="12557" max="12557" width="13.28515625" style="450" customWidth="1"/>
    <col min="12558" max="12558" width="16.28515625" style="450" customWidth="1"/>
    <col min="12559" max="12800" width="8.7109375" style="450"/>
    <col min="12801" max="12801" width="2.7109375" style="450" customWidth="1"/>
    <col min="12802" max="12802" width="15.42578125" style="450" customWidth="1"/>
    <col min="12803" max="12805" width="8.7109375" style="450"/>
    <col min="12806" max="12806" width="7.7109375" style="450" customWidth="1"/>
    <col min="12807" max="12807" width="8" style="450" customWidth="1"/>
    <col min="12808" max="12808" width="7" style="450" customWidth="1"/>
    <col min="12809" max="12809" width="3.42578125" style="450" customWidth="1"/>
    <col min="12810" max="12812" width="8.7109375" style="450"/>
    <col min="12813" max="12813" width="13.28515625" style="450" customWidth="1"/>
    <col min="12814" max="12814" width="16.28515625" style="450" customWidth="1"/>
    <col min="12815" max="13056" width="8.7109375" style="450"/>
    <col min="13057" max="13057" width="2.7109375" style="450" customWidth="1"/>
    <col min="13058" max="13058" width="15.42578125" style="450" customWidth="1"/>
    <col min="13059" max="13061" width="8.7109375" style="450"/>
    <col min="13062" max="13062" width="7.7109375" style="450" customWidth="1"/>
    <col min="13063" max="13063" width="8" style="450" customWidth="1"/>
    <col min="13064" max="13064" width="7" style="450" customWidth="1"/>
    <col min="13065" max="13065" width="3.42578125" style="450" customWidth="1"/>
    <col min="13066" max="13068" width="8.7109375" style="450"/>
    <col min="13069" max="13069" width="13.28515625" style="450" customWidth="1"/>
    <col min="13070" max="13070" width="16.28515625" style="450" customWidth="1"/>
    <col min="13071" max="13312" width="8.7109375" style="450"/>
    <col min="13313" max="13313" width="2.7109375" style="450" customWidth="1"/>
    <col min="13314" max="13314" width="15.42578125" style="450" customWidth="1"/>
    <col min="13315" max="13317" width="8.7109375" style="450"/>
    <col min="13318" max="13318" width="7.7109375" style="450" customWidth="1"/>
    <col min="13319" max="13319" width="8" style="450" customWidth="1"/>
    <col min="13320" max="13320" width="7" style="450" customWidth="1"/>
    <col min="13321" max="13321" width="3.42578125" style="450" customWidth="1"/>
    <col min="13322" max="13324" width="8.7109375" style="450"/>
    <col min="13325" max="13325" width="13.28515625" style="450" customWidth="1"/>
    <col min="13326" max="13326" width="16.28515625" style="450" customWidth="1"/>
    <col min="13327" max="13568" width="8.7109375" style="450"/>
    <col min="13569" max="13569" width="2.7109375" style="450" customWidth="1"/>
    <col min="13570" max="13570" width="15.42578125" style="450" customWidth="1"/>
    <col min="13571" max="13573" width="8.7109375" style="450"/>
    <col min="13574" max="13574" width="7.7109375" style="450" customWidth="1"/>
    <col min="13575" max="13575" width="8" style="450" customWidth="1"/>
    <col min="13576" max="13576" width="7" style="450" customWidth="1"/>
    <col min="13577" max="13577" width="3.42578125" style="450" customWidth="1"/>
    <col min="13578" max="13580" width="8.7109375" style="450"/>
    <col min="13581" max="13581" width="13.28515625" style="450" customWidth="1"/>
    <col min="13582" max="13582" width="16.28515625" style="450" customWidth="1"/>
    <col min="13583" max="13824" width="8.7109375" style="450"/>
    <col min="13825" max="13825" width="2.7109375" style="450" customWidth="1"/>
    <col min="13826" max="13826" width="15.42578125" style="450" customWidth="1"/>
    <col min="13827" max="13829" width="8.7109375" style="450"/>
    <col min="13830" max="13830" width="7.7109375" style="450" customWidth="1"/>
    <col min="13831" max="13831" width="8" style="450" customWidth="1"/>
    <col min="13832" max="13832" width="7" style="450" customWidth="1"/>
    <col min="13833" max="13833" width="3.42578125" style="450" customWidth="1"/>
    <col min="13834" max="13836" width="8.7109375" style="450"/>
    <col min="13837" max="13837" width="13.28515625" style="450" customWidth="1"/>
    <col min="13838" max="13838" width="16.28515625" style="450" customWidth="1"/>
    <col min="13839" max="14080" width="8.7109375" style="450"/>
    <col min="14081" max="14081" width="2.7109375" style="450" customWidth="1"/>
    <col min="14082" max="14082" width="15.42578125" style="450" customWidth="1"/>
    <col min="14083" max="14085" width="8.7109375" style="450"/>
    <col min="14086" max="14086" width="7.7109375" style="450" customWidth="1"/>
    <col min="14087" max="14087" width="8" style="450" customWidth="1"/>
    <col min="14088" max="14088" width="7" style="450" customWidth="1"/>
    <col min="14089" max="14089" width="3.42578125" style="450" customWidth="1"/>
    <col min="14090" max="14092" width="8.7109375" style="450"/>
    <col min="14093" max="14093" width="13.28515625" style="450" customWidth="1"/>
    <col min="14094" max="14094" width="16.28515625" style="450" customWidth="1"/>
    <col min="14095" max="14336" width="8.7109375" style="450"/>
    <col min="14337" max="14337" width="2.7109375" style="450" customWidth="1"/>
    <col min="14338" max="14338" width="15.42578125" style="450" customWidth="1"/>
    <col min="14339" max="14341" width="8.7109375" style="450"/>
    <col min="14342" max="14342" width="7.7109375" style="450" customWidth="1"/>
    <col min="14343" max="14343" width="8" style="450" customWidth="1"/>
    <col min="14344" max="14344" width="7" style="450" customWidth="1"/>
    <col min="14345" max="14345" width="3.42578125" style="450" customWidth="1"/>
    <col min="14346" max="14348" width="8.7109375" style="450"/>
    <col min="14349" max="14349" width="13.28515625" style="450" customWidth="1"/>
    <col min="14350" max="14350" width="16.28515625" style="450" customWidth="1"/>
    <col min="14351" max="14592" width="8.7109375" style="450"/>
    <col min="14593" max="14593" width="2.7109375" style="450" customWidth="1"/>
    <col min="14594" max="14594" width="15.42578125" style="450" customWidth="1"/>
    <col min="14595" max="14597" width="8.7109375" style="450"/>
    <col min="14598" max="14598" width="7.7109375" style="450" customWidth="1"/>
    <col min="14599" max="14599" width="8" style="450" customWidth="1"/>
    <col min="14600" max="14600" width="7" style="450" customWidth="1"/>
    <col min="14601" max="14601" width="3.42578125" style="450" customWidth="1"/>
    <col min="14602" max="14604" width="8.7109375" style="450"/>
    <col min="14605" max="14605" width="13.28515625" style="450" customWidth="1"/>
    <col min="14606" max="14606" width="16.28515625" style="450" customWidth="1"/>
    <col min="14607" max="14848" width="8.7109375" style="450"/>
    <col min="14849" max="14849" width="2.7109375" style="450" customWidth="1"/>
    <col min="14850" max="14850" width="15.42578125" style="450" customWidth="1"/>
    <col min="14851" max="14853" width="8.7109375" style="450"/>
    <col min="14854" max="14854" width="7.7109375" style="450" customWidth="1"/>
    <col min="14855" max="14855" width="8" style="450" customWidth="1"/>
    <col min="14856" max="14856" width="7" style="450" customWidth="1"/>
    <col min="14857" max="14857" width="3.42578125" style="450" customWidth="1"/>
    <col min="14858" max="14860" width="8.7109375" style="450"/>
    <col min="14861" max="14861" width="13.28515625" style="450" customWidth="1"/>
    <col min="14862" max="14862" width="16.28515625" style="450" customWidth="1"/>
    <col min="14863" max="15104" width="8.7109375" style="450"/>
    <col min="15105" max="15105" width="2.7109375" style="450" customWidth="1"/>
    <col min="15106" max="15106" width="15.42578125" style="450" customWidth="1"/>
    <col min="15107" max="15109" width="8.7109375" style="450"/>
    <col min="15110" max="15110" width="7.7109375" style="450" customWidth="1"/>
    <col min="15111" max="15111" width="8" style="450" customWidth="1"/>
    <col min="15112" max="15112" width="7" style="450" customWidth="1"/>
    <col min="15113" max="15113" width="3.42578125" style="450" customWidth="1"/>
    <col min="15114" max="15116" width="8.7109375" style="450"/>
    <col min="15117" max="15117" width="13.28515625" style="450" customWidth="1"/>
    <col min="15118" max="15118" width="16.28515625" style="450" customWidth="1"/>
    <col min="15119" max="15360" width="8.7109375" style="450"/>
    <col min="15361" max="15361" width="2.7109375" style="450" customWidth="1"/>
    <col min="15362" max="15362" width="15.42578125" style="450" customWidth="1"/>
    <col min="15363" max="15365" width="8.7109375" style="450"/>
    <col min="15366" max="15366" width="7.7109375" style="450" customWidth="1"/>
    <col min="15367" max="15367" width="8" style="450" customWidth="1"/>
    <col min="15368" max="15368" width="7" style="450" customWidth="1"/>
    <col min="15369" max="15369" width="3.42578125" style="450" customWidth="1"/>
    <col min="15370" max="15372" width="8.7109375" style="450"/>
    <col min="15373" max="15373" width="13.28515625" style="450" customWidth="1"/>
    <col min="15374" max="15374" width="16.28515625" style="450" customWidth="1"/>
    <col min="15375" max="15616" width="8.7109375" style="450"/>
    <col min="15617" max="15617" width="2.7109375" style="450" customWidth="1"/>
    <col min="15618" max="15618" width="15.42578125" style="450" customWidth="1"/>
    <col min="15619" max="15621" width="8.7109375" style="450"/>
    <col min="15622" max="15622" width="7.7109375" style="450" customWidth="1"/>
    <col min="15623" max="15623" width="8" style="450" customWidth="1"/>
    <col min="15624" max="15624" width="7" style="450" customWidth="1"/>
    <col min="15625" max="15625" width="3.42578125" style="450" customWidth="1"/>
    <col min="15626" max="15628" width="8.7109375" style="450"/>
    <col min="15629" max="15629" width="13.28515625" style="450" customWidth="1"/>
    <col min="15630" max="15630" width="16.28515625" style="450" customWidth="1"/>
    <col min="15631" max="15872" width="8.7109375" style="450"/>
    <col min="15873" max="15873" width="2.7109375" style="450" customWidth="1"/>
    <col min="15874" max="15874" width="15.42578125" style="450" customWidth="1"/>
    <col min="15875" max="15877" width="8.7109375" style="450"/>
    <col min="15878" max="15878" width="7.7109375" style="450" customWidth="1"/>
    <col min="15879" max="15879" width="8" style="450" customWidth="1"/>
    <col min="15880" max="15880" width="7" style="450" customWidth="1"/>
    <col min="15881" max="15881" width="3.42578125" style="450" customWidth="1"/>
    <col min="15882" max="15884" width="8.7109375" style="450"/>
    <col min="15885" max="15885" width="13.28515625" style="450" customWidth="1"/>
    <col min="15886" max="15886" width="16.28515625" style="450" customWidth="1"/>
    <col min="15887" max="16128" width="8.7109375" style="450"/>
    <col min="16129" max="16129" width="2.7109375" style="450" customWidth="1"/>
    <col min="16130" max="16130" width="15.42578125" style="450" customWidth="1"/>
    <col min="16131" max="16133" width="8.7109375" style="450"/>
    <col min="16134" max="16134" width="7.7109375" style="450" customWidth="1"/>
    <col min="16135" max="16135" width="8" style="450" customWidth="1"/>
    <col min="16136" max="16136" width="7" style="450" customWidth="1"/>
    <col min="16137" max="16137" width="3.42578125" style="450" customWidth="1"/>
    <col min="16138" max="16140" width="8.7109375" style="450"/>
    <col min="16141" max="16141" width="13.28515625" style="450" customWidth="1"/>
    <col min="16142" max="16142" width="16.28515625" style="450" customWidth="1"/>
    <col min="16143" max="16384" width="8.7109375" style="450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ht="15.75" thickBot="1" x14ac:dyDescent="0.3">
      <c r="A4" s="451" t="s">
        <v>1349</v>
      </c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</row>
    <row r="5" spans="1:14" s="344" customFormat="1" ht="34.5" thickBot="1" x14ac:dyDescent="0.3">
      <c r="A5" s="453" t="s">
        <v>0</v>
      </c>
      <c r="B5" s="454" t="s">
        <v>1</v>
      </c>
      <c r="C5" s="454" t="s">
        <v>3</v>
      </c>
      <c r="D5" s="454" t="s">
        <v>4</v>
      </c>
      <c r="E5" s="454" t="s">
        <v>5</v>
      </c>
      <c r="F5" s="454" t="s">
        <v>6</v>
      </c>
      <c r="G5" s="454" t="s">
        <v>7</v>
      </c>
      <c r="H5" s="454" t="s">
        <v>8</v>
      </c>
      <c r="I5" s="454" t="s">
        <v>10</v>
      </c>
      <c r="J5" s="454" t="s">
        <v>11</v>
      </c>
      <c r="K5" s="454" t="s">
        <v>12</v>
      </c>
      <c r="L5" s="454" t="s">
        <v>13</v>
      </c>
      <c r="M5" s="454" t="s">
        <v>14</v>
      </c>
      <c r="N5" s="13" t="s">
        <v>15</v>
      </c>
    </row>
    <row r="6" spans="1:14" s="344" customFormat="1" ht="13.5" thickBot="1" x14ac:dyDescent="0.3">
      <c r="A6" s="455">
        <v>3</v>
      </c>
      <c r="B6" s="94" t="s">
        <v>1350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14" s="2" customFormat="1" ht="22.5" x14ac:dyDescent="0.2">
      <c r="A7" s="417">
        <v>1</v>
      </c>
      <c r="B7" s="391" t="s">
        <v>563</v>
      </c>
      <c r="C7" s="391" t="s">
        <v>565</v>
      </c>
      <c r="D7" s="391" t="s">
        <v>34</v>
      </c>
      <c r="E7" s="391" t="s">
        <v>556</v>
      </c>
      <c r="F7" s="394">
        <v>773</v>
      </c>
      <c r="G7" s="388">
        <v>1</v>
      </c>
      <c r="H7" s="456">
        <v>15</v>
      </c>
      <c r="I7" s="391" t="s">
        <v>40</v>
      </c>
      <c r="J7" s="391" t="s">
        <v>566</v>
      </c>
      <c r="K7" s="391" t="s">
        <v>567</v>
      </c>
      <c r="L7" s="391" t="s">
        <v>43</v>
      </c>
      <c r="M7" s="395">
        <v>7878895555</v>
      </c>
      <c r="N7" s="370">
        <v>7878895152</v>
      </c>
    </row>
    <row r="8" spans="1:14" s="2" customFormat="1" ht="45" x14ac:dyDescent="0.2">
      <c r="A8" s="400">
        <v>3</v>
      </c>
      <c r="B8" s="123" t="s">
        <v>708</v>
      </c>
      <c r="C8" s="123" t="s">
        <v>709</v>
      </c>
      <c r="D8" s="123" t="s">
        <v>710</v>
      </c>
      <c r="E8" s="123" t="s">
        <v>580</v>
      </c>
      <c r="F8" s="365">
        <v>767</v>
      </c>
      <c r="G8" s="366">
        <v>2</v>
      </c>
      <c r="H8" s="457">
        <v>34</v>
      </c>
      <c r="I8" s="123" t="s">
        <v>40</v>
      </c>
      <c r="J8" s="123" t="s">
        <v>41</v>
      </c>
      <c r="K8" s="123" t="s">
        <v>576</v>
      </c>
      <c r="L8" s="123" t="s">
        <v>43</v>
      </c>
      <c r="M8" s="368">
        <v>7878934423</v>
      </c>
      <c r="N8" s="369">
        <v>7878930291</v>
      </c>
    </row>
    <row r="9" spans="1:14" s="2" customFormat="1" ht="23.25" thickBot="1" x14ac:dyDescent="0.25">
      <c r="A9" s="458">
        <v>4</v>
      </c>
      <c r="B9" s="371" t="s">
        <v>572</v>
      </c>
      <c r="C9" s="371" t="s">
        <v>573</v>
      </c>
      <c r="D9" s="371" t="s">
        <v>574</v>
      </c>
      <c r="E9" s="371" t="s">
        <v>575</v>
      </c>
      <c r="F9" s="372">
        <v>707</v>
      </c>
      <c r="G9" s="373">
        <v>4</v>
      </c>
      <c r="H9" s="459">
        <v>52</v>
      </c>
      <c r="I9" s="371" t="s">
        <v>40</v>
      </c>
      <c r="J9" s="371" t="s">
        <v>41</v>
      </c>
      <c r="K9" s="371" t="s">
        <v>576</v>
      </c>
      <c r="L9" s="371" t="s">
        <v>43</v>
      </c>
      <c r="M9" s="375">
        <v>7878613330</v>
      </c>
      <c r="N9" s="376" t="s">
        <v>34</v>
      </c>
    </row>
    <row r="10" spans="1:14" s="2" customFormat="1" ht="13.5" thickBot="1" x14ac:dyDescent="0.25">
      <c r="A10" s="460"/>
      <c r="B10" s="460"/>
      <c r="C10" s="460"/>
      <c r="D10" s="460"/>
      <c r="E10" s="460"/>
      <c r="F10" s="460"/>
      <c r="G10" s="460"/>
      <c r="H10" s="461">
        <f>SUM(H7:H9)</f>
        <v>101</v>
      </c>
      <c r="I10" s="462"/>
      <c r="J10" s="462"/>
      <c r="K10" s="462"/>
      <c r="L10" s="462"/>
      <c r="M10" s="462"/>
      <c r="N10" s="462"/>
    </row>
    <row r="11" spans="1:14" s="2" customFormat="1" ht="13.5" thickBot="1" x14ac:dyDescent="0.25">
      <c r="A11" s="414">
        <v>1</v>
      </c>
      <c r="B11" s="415" t="s">
        <v>711</v>
      </c>
      <c r="C11" s="415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6"/>
    </row>
    <row r="12" spans="1:14" s="2" customFormat="1" ht="23.25" thickBot="1" x14ac:dyDescent="0.25">
      <c r="A12" s="463">
        <v>1</v>
      </c>
      <c r="B12" s="464" t="s">
        <v>747</v>
      </c>
      <c r="C12" s="464" t="s">
        <v>748</v>
      </c>
      <c r="D12" s="464" t="s">
        <v>749</v>
      </c>
      <c r="E12" s="464" t="s">
        <v>750</v>
      </c>
      <c r="F12" s="465">
        <v>6592814</v>
      </c>
      <c r="G12" s="466">
        <v>1</v>
      </c>
      <c r="H12" s="467">
        <v>49</v>
      </c>
      <c r="I12" s="464" t="s">
        <v>40</v>
      </c>
      <c r="J12" s="464" t="s">
        <v>751</v>
      </c>
      <c r="K12" s="464" t="s">
        <v>752</v>
      </c>
      <c r="L12" s="464" t="s">
        <v>43</v>
      </c>
      <c r="M12" s="468">
        <v>7878981000</v>
      </c>
      <c r="N12" s="469">
        <v>7878987738</v>
      </c>
    </row>
    <row r="13" spans="1:14" s="2" customFormat="1" ht="13.5" thickBot="1" x14ac:dyDescent="0.25">
      <c r="A13" s="460"/>
      <c r="B13" s="460"/>
      <c r="C13" s="460"/>
      <c r="D13" s="460"/>
      <c r="E13" s="460"/>
      <c r="F13" s="460"/>
      <c r="G13" s="460"/>
      <c r="H13" s="470">
        <f>H12</f>
        <v>49</v>
      </c>
      <c r="I13" s="462"/>
      <c r="J13" s="462"/>
      <c r="K13" s="462"/>
      <c r="L13" s="462"/>
      <c r="M13" s="462"/>
      <c r="N13" s="462"/>
    </row>
    <row r="14" spans="1:14" s="2" customFormat="1" ht="13.5" thickBot="1" x14ac:dyDescent="0.25">
      <c r="A14" s="423">
        <v>7</v>
      </c>
      <c r="B14" s="179" t="s">
        <v>797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80"/>
    </row>
    <row r="15" spans="1:14" s="2" customFormat="1" ht="22.5" x14ac:dyDescent="0.2">
      <c r="A15" s="417">
        <v>1</v>
      </c>
      <c r="B15" s="391" t="s">
        <v>948</v>
      </c>
      <c r="C15" s="391" t="s">
        <v>949</v>
      </c>
      <c r="D15" s="391" t="s">
        <v>950</v>
      </c>
      <c r="E15" s="391" t="s">
        <v>943</v>
      </c>
      <c r="F15" s="394">
        <v>667</v>
      </c>
      <c r="G15" s="388">
        <v>1</v>
      </c>
      <c r="H15" s="424">
        <v>13</v>
      </c>
      <c r="I15" s="391" t="s">
        <v>29</v>
      </c>
      <c r="J15" s="391" t="s">
        <v>951</v>
      </c>
      <c r="K15" s="391" t="s">
        <v>31</v>
      </c>
      <c r="L15" s="391" t="s">
        <v>219</v>
      </c>
      <c r="M15" s="395">
        <v>7878996633</v>
      </c>
      <c r="N15" s="370" t="s">
        <v>34</v>
      </c>
    </row>
    <row r="16" spans="1:14" s="2" customFormat="1" ht="33.75" x14ac:dyDescent="0.2">
      <c r="A16" s="400">
        <f>+A15+1</f>
        <v>2</v>
      </c>
      <c r="B16" s="123" t="s">
        <v>887</v>
      </c>
      <c r="C16" s="123" t="s">
        <v>888</v>
      </c>
      <c r="D16" s="123" t="s">
        <v>889</v>
      </c>
      <c r="E16" s="123" t="s">
        <v>833</v>
      </c>
      <c r="F16" s="365">
        <v>623</v>
      </c>
      <c r="G16" s="366">
        <v>2</v>
      </c>
      <c r="H16" s="426">
        <v>36</v>
      </c>
      <c r="I16" s="123" t="s">
        <v>40</v>
      </c>
      <c r="J16" s="123" t="s">
        <v>890</v>
      </c>
      <c r="K16" s="123" t="s">
        <v>80</v>
      </c>
      <c r="L16" s="123" t="s">
        <v>204</v>
      </c>
      <c r="M16" s="368">
        <v>7872542358</v>
      </c>
      <c r="N16" s="369">
        <v>7878512134</v>
      </c>
    </row>
    <row r="17" spans="1:14" s="2" customFormat="1" ht="45" x14ac:dyDescent="0.2">
      <c r="A17" s="400">
        <f>+A16+1</f>
        <v>3</v>
      </c>
      <c r="B17" s="123" t="s">
        <v>1351</v>
      </c>
      <c r="C17" s="123" t="s">
        <v>1352</v>
      </c>
      <c r="D17" s="123"/>
      <c r="E17" s="123" t="s">
        <v>906</v>
      </c>
      <c r="F17" s="365">
        <v>767</v>
      </c>
      <c r="G17" s="366">
        <v>2</v>
      </c>
      <c r="H17" s="426">
        <v>27</v>
      </c>
      <c r="I17" s="123" t="s">
        <v>40</v>
      </c>
      <c r="J17" s="123" t="s">
        <v>907</v>
      </c>
      <c r="K17" s="123" t="s">
        <v>31</v>
      </c>
      <c r="L17" s="123" t="s">
        <v>778</v>
      </c>
      <c r="M17" s="368" t="s">
        <v>908</v>
      </c>
      <c r="N17" s="369"/>
    </row>
    <row r="18" spans="1:14" s="2" customFormat="1" ht="22.5" x14ac:dyDescent="0.2">
      <c r="A18" s="400">
        <f t="shared" ref="A18:A21" si="0">+A17+1</f>
        <v>4</v>
      </c>
      <c r="B18" s="123" t="s">
        <v>918</v>
      </c>
      <c r="C18" s="123" t="s">
        <v>920</v>
      </c>
      <c r="D18" s="123" t="s">
        <v>921</v>
      </c>
      <c r="E18" s="123" t="s">
        <v>914</v>
      </c>
      <c r="F18" s="365">
        <v>662</v>
      </c>
      <c r="G18" s="366">
        <v>2</v>
      </c>
      <c r="H18" s="426">
        <v>42</v>
      </c>
      <c r="I18" s="123" t="s">
        <v>29</v>
      </c>
      <c r="J18" s="123" t="s">
        <v>922</v>
      </c>
      <c r="K18" s="123" t="s">
        <v>923</v>
      </c>
      <c r="L18" s="123" t="s">
        <v>219</v>
      </c>
      <c r="M18" s="368">
        <v>7878722045</v>
      </c>
      <c r="N18" s="369">
        <v>7878302654</v>
      </c>
    </row>
    <row r="19" spans="1:14" s="2" customFormat="1" ht="22.5" x14ac:dyDescent="0.2">
      <c r="A19" s="400">
        <f t="shared" si="0"/>
        <v>5</v>
      </c>
      <c r="B19" s="123" t="s">
        <v>814</v>
      </c>
      <c r="C19" s="123" t="s">
        <v>815</v>
      </c>
      <c r="D19" s="123" t="s">
        <v>34</v>
      </c>
      <c r="E19" s="123" t="s">
        <v>801</v>
      </c>
      <c r="F19" s="365">
        <v>605</v>
      </c>
      <c r="G19" s="366">
        <v>3</v>
      </c>
      <c r="H19" s="426">
        <v>74</v>
      </c>
      <c r="I19" s="123" t="s">
        <v>40</v>
      </c>
      <c r="J19" s="123" t="s">
        <v>816</v>
      </c>
      <c r="K19" s="123" t="s">
        <v>817</v>
      </c>
      <c r="L19" s="123" t="s">
        <v>43</v>
      </c>
      <c r="M19" s="368">
        <v>7878828000</v>
      </c>
      <c r="N19" s="369">
        <v>7878821030</v>
      </c>
    </row>
    <row r="20" spans="1:14" s="2" customFormat="1" ht="33.75" x14ac:dyDescent="0.2">
      <c r="A20" s="400">
        <f t="shared" si="0"/>
        <v>6</v>
      </c>
      <c r="B20" s="123" t="s">
        <v>962</v>
      </c>
      <c r="C20" s="123" t="s">
        <v>963</v>
      </c>
      <c r="D20" s="123" t="s">
        <v>964</v>
      </c>
      <c r="E20" s="123" t="s">
        <v>943</v>
      </c>
      <c r="F20" s="365">
        <v>667</v>
      </c>
      <c r="G20" s="366">
        <v>3</v>
      </c>
      <c r="H20" s="426">
        <v>74</v>
      </c>
      <c r="I20" s="123" t="s">
        <v>40</v>
      </c>
      <c r="J20" s="123" t="s">
        <v>187</v>
      </c>
      <c r="K20" s="123" t="s">
        <v>965</v>
      </c>
      <c r="L20" s="123" t="s">
        <v>43</v>
      </c>
      <c r="M20" s="368">
        <v>7878997777</v>
      </c>
      <c r="N20" s="369">
        <v>7878996040</v>
      </c>
    </row>
    <row r="21" spans="1:14" s="2" customFormat="1" ht="34.5" thickBot="1" x14ac:dyDescent="0.25">
      <c r="A21" s="400">
        <f t="shared" si="0"/>
        <v>7</v>
      </c>
      <c r="B21" s="371" t="s">
        <v>878</v>
      </c>
      <c r="C21" s="371" t="s">
        <v>879</v>
      </c>
      <c r="D21" s="371" t="s">
        <v>832</v>
      </c>
      <c r="E21" s="371" t="s">
        <v>833</v>
      </c>
      <c r="F21" s="372">
        <v>622</v>
      </c>
      <c r="G21" s="373">
        <v>3</v>
      </c>
      <c r="H21" s="471">
        <v>75</v>
      </c>
      <c r="I21" s="371" t="s">
        <v>880</v>
      </c>
      <c r="J21" s="371" t="s">
        <v>881</v>
      </c>
      <c r="K21" s="371" t="s">
        <v>882</v>
      </c>
      <c r="L21" s="371" t="s">
        <v>883</v>
      </c>
      <c r="M21" s="375">
        <v>7878512158</v>
      </c>
      <c r="N21" s="376">
        <v>7878517600</v>
      </c>
    </row>
    <row r="22" spans="1:14" s="2" customFormat="1" ht="13.5" thickBot="1" x14ac:dyDescent="0.25">
      <c r="A22" s="377"/>
      <c r="B22" s="378"/>
      <c r="C22" s="378"/>
      <c r="D22" s="378"/>
      <c r="E22" s="378"/>
      <c r="F22" s="379"/>
      <c r="G22" s="472"/>
      <c r="H22" s="473">
        <f>SUM(H15:H21)</f>
        <v>341</v>
      </c>
      <c r="I22" s="378"/>
      <c r="J22" s="378"/>
      <c r="K22" s="378"/>
      <c r="L22" s="378"/>
      <c r="M22" s="381"/>
      <c r="N22" s="381"/>
    </row>
    <row r="23" spans="1:14" s="2" customFormat="1" ht="13.5" thickBot="1" x14ac:dyDescent="0.25">
      <c r="A23" s="442">
        <v>1</v>
      </c>
      <c r="B23" s="245" t="s">
        <v>1353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6"/>
    </row>
    <row r="24" spans="1:14" s="2" customFormat="1" ht="34.5" thickBot="1" x14ac:dyDescent="0.25">
      <c r="A24" s="474">
        <v>1</v>
      </c>
      <c r="B24" s="391" t="s">
        <v>1162</v>
      </c>
      <c r="C24" s="391" t="s">
        <v>1163</v>
      </c>
      <c r="D24" s="391" t="s">
        <v>1164</v>
      </c>
      <c r="E24" s="391" t="s">
        <v>1165</v>
      </c>
      <c r="F24" s="394">
        <v>601</v>
      </c>
      <c r="G24" s="388">
        <v>4</v>
      </c>
      <c r="H24" s="475">
        <v>35</v>
      </c>
      <c r="I24" s="391" t="s">
        <v>40</v>
      </c>
      <c r="J24" s="391" t="s">
        <v>1166</v>
      </c>
      <c r="K24" s="391" t="s">
        <v>1143</v>
      </c>
      <c r="L24" s="391" t="s">
        <v>43</v>
      </c>
      <c r="M24" s="395">
        <v>7878291717</v>
      </c>
      <c r="N24" s="395">
        <v>7878295105</v>
      </c>
    </row>
    <row r="25" spans="1:14" ht="15.75" thickBot="1" x14ac:dyDescent="0.3">
      <c r="H25" s="476">
        <f>H24</f>
        <v>35</v>
      </c>
    </row>
    <row r="27" spans="1:14" x14ac:dyDescent="0.25">
      <c r="A27" s="477" t="s">
        <v>1354</v>
      </c>
      <c r="B27" s="477"/>
      <c r="C27" s="477"/>
      <c r="D27" s="477"/>
      <c r="E27" s="477"/>
      <c r="F27" s="477"/>
      <c r="G27" s="477"/>
      <c r="H27" s="448">
        <f>+H10+H13+H22+H25</f>
        <v>526</v>
      </c>
    </row>
    <row r="28" spans="1:14" x14ac:dyDescent="0.25">
      <c r="A28" s="478" t="s">
        <v>1355</v>
      </c>
      <c r="B28" s="478"/>
      <c r="C28" s="478"/>
      <c r="D28" s="478"/>
      <c r="E28" s="478"/>
      <c r="F28" s="478"/>
      <c r="G28" s="478"/>
      <c r="H28" s="479">
        <f>A6+A11+A14+A23</f>
        <v>12</v>
      </c>
    </row>
  </sheetData>
  <mergeCells count="14">
    <mergeCell ref="A28:G28"/>
    <mergeCell ref="B11:N11"/>
    <mergeCell ref="A13:G13"/>
    <mergeCell ref="I13:N13"/>
    <mergeCell ref="B14:N14"/>
    <mergeCell ref="B23:N23"/>
    <mergeCell ref="A27:G27"/>
    <mergeCell ref="A1:C1"/>
    <mergeCell ref="A2:C2"/>
    <mergeCell ref="A3:C3"/>
    <mergeCell ref="A4:N4"/>
    <mergeCell ref="B6:N6"/>
    <mergeCell ref="A10:G10"/>
    <mergeCell ref="I10:N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DE96C-80FF-48EB-AF68-0C16921638FE}">
  <dimension ref="A1:N49"/>
  <sheetViews>
    <sheetView workbookViewId="0">
      <selection sqref="A1:C1"/>
    </sheetView>
  </sheetViews>
  <sheetFormatPr defaultColWidth="8.7109375" defaultRowHeight="15" x14ac:dyDescent="0.25"/>
  <cols>
    <col min="1" max="1" width="3" style="499" customWidth="1"/>
    <col min="2" max="2" width="10" style="432" customWidth="1"/>
    <col min="3" max="3" width="8.7109375" style="432"/>
    <col min="4" max="4" width="11" style="432" customWidth="1"/>
    <col min="5" max="5" width="11.85546875" style="432" customWidth="1"/>
    <col min="6" max="6" width="8.7109375" style="433"/>
    <col min="7" max="7" width="10.42578125" style="431" customWidth="1"/>
    <col min="8" max="8" width="9.7109375" style="431" customWidth="1"/>
    <col min="9" max="9" width="6.140625" style="432" customWidth="1"/>
    <col min="10" max="10" width="8.7109375" style="432"/>
    <col min="11" max="11" width="9.42578125" style="432" customWidth="1"/>
    <col min="12" max="12" width="10.140625" style="432" customWidth="1"/>
    <col min="13" max="13" width="12.85546875" style="435" customWidth="1"/>
    <col min="14" max="14" width="13.28515625" style="435" customWidth="1"/>
    <col min="15" max="256" width="8.7109375" style="432"/>
    <col min="257" max="257" width="3" style="432" customWidth="1"/>
    <col min="258" max="259" width="8.7109375" style="432"/>
    <col min="260" max="260" width="11" style="432" customWidth="1"/>
    <col min="261" max="261" width="11.85546875" style="432" customWidth="1"/>
    <col min="262" max="262" width="8.7109375" style="432"/>
    <col min="263" max="263" width="10.42578125" style="432" customWidth="1"/>
    <col min="264" max="264" width="9.7109375" style="432" customWidth="1"/>
    <col min="265" max="265" width="6.140625" style="432" customWidth="1"/>
    <col min="266" max="267" width="8.7109375" style="432"/>
    <col min="268" max="268" width="10.140625" style="432" customWidth="1"/>
    <col min="269" max="269" width="12.85546875" style="432" customWidth="1"/>
    <col min="270" max="270" width="13.28515625" style="432" customWidth="1"/>
    <col min="271" max="512" width="8.7109375" style="432"/>
    <col min="513" max="513" width="3" style="432" customWidth="1"/>
    <col min="514" max="515" width="8.7109375" style="432"/>
    <col min="516" max="516" width="11" style="432" customWidth="1"/>
    <col min="517" max="517" width="11.85546875" style="432" customWidth="1"/>
    <col min="518" max="518" width="8.7109375" style="432"/>
    <col min="519" max="519" width="10.42578125" style="432" customWidth="1"/>
    <col min="520" max="520" width="9.7109375" style="432" customWidth="1"/>
    <col min="521" max="521" width="6.140625" style="432" customWidth="1"/>
    <col min="522" max="523" width="8.7109375" style="432"/>
    <col min="524" max="524" width="10.140625" style="432" customWidth="1"/>
    <col min="525" max="525" width="12.85546875" style="432" customWidth="1"/>
    <col min="526" max="526" width="13.28515625" style="432" customWidth="1"/>
    <col min="527" max="768" width="8.7109375" style="432"/>
    <col min="769" max="769" width="3" style="432" customWidth="1"/>
    <col min="770" max="771" width="8.7109375" style="432"/>
    <col min="772" max="772" width="11" style="432" customWidth="1"/>
    <col min="773" max="773" width="11.85546875" style="432" customWidth="1"/>
    <col min="774" max="774" width="8.7109375" style="432"/>
    <col min="775" max="775" width="10.42578125" style="432" customWidth="1"/>
    <col min="776" max="776" width="9.7109375" style="432" customWidth="1"/>
    <col min="777" max="777" width="6.140625" style="432" customWidth="1"/>
    <col min="778" max="779" width="8.7109375" style="432"/>
    <col min="780" max="780" width="10.140625" style="432" customWidth="1"/>
    <col min="781" max="781" width="12.85546875" style="432" customWidth="1"/>
    <col min="782" max="782" width="13.28515625" style="432" customWidth="1"/>
    <col min="783" max="1024" width="8.7109375" style="432"/>
    <col min="1025" max="1025" width="3" style="432" customWidth="1"/>
    <col min="1026" max="1027" width="8.7109375" style="432"/>
    <col min="1028" max="1028" width="11" style="432" customWidth="1"/>
    <col min="1029" max="1029" width="11.85546875" style="432" customWidth="1"/>
    <col min="1030" max="1030" width="8.7109375" style="432"/>
    <col min="1031" max="1031" width="10.42578125" style="432" customWidth="1"/>
    <col min="1032" max="1032" width="9.7109375" style="432" customWidth="1"/>
    <col min="1033" max="1033" width="6.140625" style="432" customWidth="1"/>
    <col min="1034" max="1035" width="8.7109375" style="432"/>
    <col min="1036" max="1036" width="10.140625" style="432" customWidth="1"/>
    <col min="1037" max="1037" width="12.85546875" style="432" customWidth="1"/>
    <col min="1038" max="1038" width="13.28515625" style="432" customWidth="1"/>
    <col min="1039" max="1280" width="8.7109375" style="432"/>
    <col min="1281" max="1281" width="3" style="432" customWidth="1"/>
    <col min="1282" max="1283" width="8.7109375" style="432"/>
    <col min="1284" max="1284" width="11" style="432" customWidth="1"/>
    <col min="1285" max="1285" width="11.85546875" style="432" customWidth="1"/>
    <col min="1286" max="1286" width="8.7109375" style="432"/>
    <col min="1287" max="1287" width="10.42578125" style="432" customWidth="1"/>
    <col min="1288" max="1288" width="9.7109375" style="432" customWidth="1"/>
    <col min="1289" max="1289" width="6.140625" style="432" customWidth="1"/>
    <col min="1290" max="1291" width="8.7109375" style="432"/>
    <col min="1292" max="1292" width="10.140625" style="432" customWidth="1"/>
    <col min="1293" max="1293" width="12.85546875" style="432" customWidth="1"/>
    <col min="1294" max="1294" width="13.28515625" style="432" customWidth="1"/>
    <col min="1295" max="1536" width="8.7109375" style="432"/>
    <col min="1537" max="1537" width="3" style="432" customWidth="1"/>
    <col min="1538" max="1539" width="8.7109375" style="432"/>
    <col min="1540" max="1540" width="11" style="432" customWidth="1"/>
    <col min="1541" max="1541" width="11.85546875" style="432" customWidth="1"/>
    <col min="1542" max="1542" width="8.7109375" style="432"/>
    <col min="1543" max="1543" width="10.42578125" style="432" customWidth="1"/>
    <col min="1544" max="1544" width="9.7109375" style="432" customWidth="1"/>
    <col min="1545" max="1545" width="6.140625" style="432" customWidth="1"/>
    <col min="1546" max="1547" width="8.7109375" style="432"/>
    <col min="1548" max="1548" width="10.140625" style="432" customWidth="1"/>
    <col min="1549" max="1549" width="12.85546875" style="432" customWidth="1"/>
    <col min="1550" max="1550" width="13.28515625" style="432" customWidth="1"/>
    <col min="1551" max="1792" width="8.7109375" style="432"/>
    <col min="1793" max="1793" width="3" style="432" customWidth="1"/>
    <col min="1794" max="1795" width="8.7109375" style="432"/>
    <col min="1796" max="1796" width="11" style="432" customWidth="1"/>
    <col min="1797" max="1797" width="11.85546875" style="432" customWidth="1"/>
    <col min="1798" max="1798" width="8.7109375" style="432"/>
    <col min="1799" max="1799" width="10.42578125" style="432" customWidth="1"/>
    <col min="1800" max="1800" width="9.7109375" style="432" customWidth="1"/>
    <col min="1801" max="1801" width="6.140625" style="432" customWidth="1"/>
    <col min="1802" max="1803" width="8.7109375" style="432"/>
    <col min="1804" max="1804" width="10.140625" style="432" customWidth="1"/>
    <col min="1805" max="1805" width="12.85546875" style="432" customWidth="1"/>
    <col min="1806" max="1806" width="13.28515625" style="432" customWidth="1"/>
    <col min="1807" max="2048" width="8.7109375" style="432"/>
    <col min="2049" max="2049" width="3" style="432" customWidth="1"/>
    <col min="2050" max="2051" width="8.7109375" style="432"/>
    <col min="2052" max="2052" width="11" style="432" customWidth="1"/>
    <col min="2053" max="2053" width="11.85546875" style="432" customWidth="1"/>
    <col min="2054" max="2054" width="8.7109375" style="432"/>
    <col min="2055" max="2055" width="10.42578125" style="432" customWidth="1"/>
    <col min="2056" max="2056" width="9.7109375" style="432" customWidth="1"/>
    <col min="2057" max="2057" width="6.140625" style="432" customWidth="1"/>
    <col min="2058" max="2059" width="8.7109375" style="432"/>
    <col min="2060" max="2060" width="10.140625" style="432" customWidth="1"/>
    <col min="2061" max="2061" width="12.85546875" style="432" customWidth="1"/>
    <col min="2062" max="2062" width="13.28515625" style="432" customWidth="1"/>
    <col min="2063" max="2304" width="8.7109375" style="432"/>
    <col min="2305" max="2305" width="3" style="432" customWidth="1"/>
    <col min="2306" max="2307" width="8.7109375" style="432"/>
    <col min="2308" max="2308" width="11" style="432" customWidth="1"/>
    <col min="2309" max="2309" width="11.85546875" style="432" customWidth="1"/>
    <col min="2310" max="2310" width="8.7109375" style="432"/>
    <col min="2311" max="2311" width="10.42578125" style="432" customWidth="1"/>
    <col min="2312" max="2312" width="9.7109375" style="432" customWidth="1"/>
    <col min="2313" max="2313" width="6.140625" style="432" customWidth="1"/>
    <col min="2314" max="2315" width="8.7109375" style="432"/>
    <col min="2316" max="2316" width="10.140625" style="432" customWidth="1"/>
    <col min="2317" max="2317" width="12.85546875" style="432" customWidth="1"/>
    <col min="2318" max="2318" width="13.28515625" style="432" customWidth="1"/>
    <col min="2319" max="2560" width="8.7109375" style="432"/>
    <col min="2561" max="2561" width="3" style="432" customWidth="1"/>
    <col min="2562" max="2563" width="8.7109375" style="432"/>
    <col min="2564" max="2564" width="11" style="432" customWidth="1"/>
    <col min="2565" max="2565" width="11.85546875" style="432" customWidth="1"/>
    <col min="2566" max="2566" width="8.7109375" style="432"/>
    <col min="2567" max="2567" width="10.42578125" style="432" customWidth="1"/>
    <col min="2568" max="2568" width="9.7109375" style="432" customWidth="1"/>
    <col min="2569" max="2569" width="6.140625" style="432" customWidth="1"/>
    <col min="2570" max="2571" width="8.7109375" style="432"/>
    <col min="2572" max="2572" width="10.140625" style="432" customWidth="1"/>
    <col min="2573" max="2573" width="12.85546875" style="432" customWidth="1"/>
    <col min="2574" max="2574" width="13.28515625" style="432" customWidth="1"/>
    <col min="2575" max="2816" width="8.7109375" style="432"/>
    <col min="2817" max="2817" width="3" style="432" customWidth="1"/>
    <col min="2818" max="2819" width="8.7109375" style="432"/>
    <col min="2820" max="2820" width="11" style="432" customWidth="1"/>
    <col min="2821" max="2821" width="11.85546875" style="432" customWidth="1"/>
    <col min="2822" max="2822" width="8.7109375" style="432"/>
    <col min="2823" max="2823" width="10.42578125" style="432" customWidth="1"/>
    <col min="2824" max="2824" width="9.7109375" style="432" customWidth="1"/>
    <col min="2825" max="2825" width="6.140625" style="432" customWidth="1"/>
    <col min="2826" max="2827" width="8.7109375" style="432"/>
    <col min="2828" max="2828" width="10.140625" style="432" customWidth="1"/>
    <col min="2829" max="2829" width="12.85546875" style="432" customWidth="1"/>
    <col min="2830" max="2830" width="13.28515625" style="432" customWidth="1"/>
    <col min="2831" max="3072" width="8.7109375" style="432"/>
    <col min="3073" max="3073" width="3" style="432" customWidth="1"/>
    <col min="3074" max="3075" width="8.7109375" style="432"/>
    <col min="3076" max="3076" width="11" style="432" customWidth="1"/>
    <col min="3077" max="3077" width="11.85546875" style="432" customWidth="1"/>
    <col min="3078" max="3078" width="8.7109375" style="432"/>
    <col min="3079" max="3079" width="10.42578125" style="432" customWidth="1"/>
    <col min="3080" max="3080" width="9.7109375" style="432" customWidth="1"/>
    <col min="3081" max="3081" width="6.140625" style="432" customWidth="1"/>
    <col min="3082" max="3083" width="8.7109375" style="432"/>
    <col min="3084" max="3084" width="10.140625" style="432" customWidth="1"/>
    <col min="3085" max="3085" width="12.85546875" style="432" customWidth="1"/>
    <col min="3086" max="3086" width="13.28515625" style="432" customWidth="1"/>
    <col min="3087" max="3328" width="8.7109375" style="432"/>
    <col min="3329" max="3329" width="3" style="432" customWidth="1"/>
    <col min="3330" max="3331" width="8.7109375" style="432"/>
    <col min="3332" max="3332" width="11" style="432" customWidth="1"/>
    <col min="3333" max="3333" width="11.85546875" style="432" customWidth="1"/>
    <col min="3334" max="3334" width="8.7109375" style="432"/>
    <col min="3335" max="3335" width="10.42578125" style="432" customWidth="1"/>
    <col min="3336" max="3336" width="9.7109375" style="432" customWidth="1"/>
    <col min="3337" max="3337" width="6.140625" style="432" customWidth="1"/>
    <col min="3338" max="3339" width="8.7109375" style="432"/>
    <col min="3340" max="3340" width="10.140625" style="432" customWidth="1"/>
    <col min="3341" max="3341" width="12.85546875" style="432" customWidth="1"/>
    <col min="3342" max="3342" width="13.28515625" style="432" customWidth="1"/>
    <col min="3343" max="3584" width="8.7109375" style="432"/>
    <col min="3585" max="3585" width="3" style="432" customWidth="1"/>
    <col min="3586" max="3587" width="8.7109375" style="432"/>
    <col min="3588" max="3588" width="11" style="432" customWidth="1"/>
    <col min="3589" max="3589" width="11.85546875" style="432" customWidth="1"/>
    <col min="3590" max="3590" width="8.7109375" style="432"/>
    <col min="3591" max="3591" width="10.42578125" style="432" customWidth="1"/>
    <col min="3592" max="3592" width="9.7109375" style="432" customWidth="1"/>
    <col min="3593" max="3593" width="6.140625" style="432" customWidth="1"/>
    <col min="3594" max="3595" width="8.7109375" style="432"/>
    <col min="3596" max="3596" width="10.140625" style="432" customWidth="1"/>
    <col min="3597" max="3597" width="12.85546875" style="432" customWidth="1"/>
    <col min="3598" max="3598" width="13.28515625" style="432" customWidth="1"/>
    <col min="3599" max="3840" width="8.7109375" style="432"/>
    <col min="3841" max="3841" width="3" style="432" customWidth="1"/>
    <col min="3842" max="3843" width="8.7109375" style="432"/>
    <col min="3844" max="3844" width="11" style="432" customWidth="1"/>
    <col min="3845" max="3845" width="11.85546875" style="432" customWidth="1"/>
    <col min="3846" max="3846" width="8.7109375" style="432"/>
    <col min="3847" max="3847" width="10.42578125" style="432" customWidth="1"/>
    <col min="3848" max="3848" width="9.7109375" style="432" customWidth="1"/>
    <col min="3849" max="3849" width="6.140625" style="432" customWidth="1"/>
    <col min="3850" max="3851" width="8.7109375" style="432"/>
    <col min="3852" max="3852" width="10.140625" style="432" customWidth="1"/>
    <col min="3853" max="3853" width="12.85546875" style="432" customWidth="1"/>
    <col min="3854" max="3854" width="13.28515625" style="432" customWidth="1"/>
    <col min="3855" max="4096" width="8.7109375" style="432"/>
    <col min="4097" max="4097" width="3" style="432" customWidth="1"/>
    <col min="4098" max="4099" width="8.7109375" style="432"/>
    <col min="4100" max="4100" width="11" style="432" customWidth="1"/>
    <col min="4101" max="4101" width="11.85546875" style="432" customWidth="1"/>
    <col min="4102" max="4102" width="8.7109375" style="432"/>
    <col min="4103" max="4103" width="10.42578125" style="432" customWidth="1"/>
    <col min="4104" max="4104" width="9.7109375" style="432" customWidth="1"/>
    <col min="4105" max="4105" width="6.140625" style="432" customWidth="1"/>
    <col min="4106" max="4107" width="8.7109375" style="432"/>
    <col min="4108" max="4108" width="10.140625" style="432" customWidth="1"/>
    <col min="4109" max="4109" width="12.85546875" style="432" customWidth="1"/>
    <col min="4110" max="4110" width="13.28515625" style="432" customWidth="1"/>
    <col min="4111" max="4352" width="8.7109375" style="432"/>
    <col min="4353" max="4353" width="3" style="432" customWidth="1"/>
    <col min="4354" max="4355" width="8.7109375" style="432"/>
    <col min="4356" max="4356" width="11" style="432" customWidth="1"/>
    <col min="4357" max="4357" width="11.85546875" style="432" customWidth="1"/>
    <col min="4358" max="4358" width="8.7109375" style="432"/>
    <col min="4359" max="4359" width="10.42578125" style="432" customWidth="1"/>
    <col min="4360" max="4360" width="9.7109375" style="432" customWidth="1"/>
    <col min="4361" max="4361" width="6.140625" style="432" customWidth="1"/>
    <col min="4362" max="4363" width="8.7109375" style="432"/>
    <col min="4364" max="4364" width="10.140625" style="432" customWidth="1"/>
    <col min="4365" max="4365" width="12.85546875" style="432" customWidth="1"/>
    <col min="4366" max="4366" width="13.28515625" style="432" customWidth="1"/>
    <col min="4367" max="4608" width="8.7109375" style="432"/>
    <col min="4609" max="4609" width="3" style="432" customWidth="1"/>
    <col min="4610" max="4611" width="8.7109375" style="432"/>
    <col min="4612" max="4612" width="11" style="432" customWidth="1"/>
    <col min="4613" max="4613" width="11.85546875" style="432" customWidth="1"/>
    <col min="4614" max="4614" width="8.7109375" style="432"/>
    <col min="4615" max="4615" width="10.42578125" style="432" customWidth="1"/>
    <col min="4616" max="4616" width="9.7109375" style="432" customWidth="1"/>
    <col min="4617" max="4617" width="6.140625" style="432" customWidth="1"/>
    <col min="4618" max="4619" width="8.7109375" style="432"/>
    <col min="4620" max="4620" width="10.140625" style="432" customWidth="1"/>
    <col min="4621" max="4621" width="12.85546875" style="432" customWidth="1"/>
    <col min="4622" max="4622" width="13.28515625" style="432" customWidth="1"/>
    <col min="4623" max="4864" width="8.7109375" style="432"/>
    <col min="4865" max="4865" width="3" style="432" customWidth="1"/>
    <col min="4866" max="4867" width="8.7109375" style="432"/>
    <col min="4868" max="4868" width="11" style="432" customWidth="1"/>
    <col min="4869" max="4869" width="11.85546875" style="432" customWidth="1"/>
    <col min="4870" max="4870" width="8.7109375" style="432"/>
    <col min="4871" max="4871" width="10.42578125" style="432" customWidth="1"/>
    <col min="4872" max="4872" width="9.7109375" style="432" customWidth="1"/>
    <col min="4873" max="4873" width="6.140625" style="432" customWidth="1"/>
    <col min="4874" max="4875" width="8.7109375" style="432"/>
    <col min="4876" max="4876" width="10.140625" style="432" customWidth="1"/>
    <col min="4877" max="4877" width="12.85546875" style="432" customWidth="1"/>
    <col min="4878" max="4878" width="13.28515625" style="432" customWidth="1"/>
    <col min="4879" max="5120" width="8.7109375" style="432"/>
    <col min="5121" max="5121" width="3" style="432" customWidth="1"/>
    <col min="5122" max="5123" width="8.7109375" style="432"/>
    <col min="5124" max="5124" width="11" style="432" customWidth="1"/>
    <col min="5125" max="5125" width="11.85546875" style="432" customWidth="1"/>
    <col min="5126" max="5126" width="8.7109375" style="432"/>
    <col min="5127" max="5127" width="10.42578125" style="432" customWidth="1"/>
    <col min="5128" max="5128" width="9.7109375" style="432" customWidth="1"/>
    <col min="5129" max="5129" width="6.140625" style="432" customWidth="1"/>
    <col min="5130" max="5131" width="8.7109375" style="432"/>
    <col min="5132" max="5132" width="10.140625" style="432" customWidth="1"/>
    <col min="5133" max="5133" width="12.85546875" style="432" customWidth="1"/>
    <col min="5134" max="5134" width="13.28515625" style="432" customWidth="1"/>
    <col min="5135" max="5376" width="8.7109375" style="432"/>
    <col min="5377" max="5377" width="3" style="432" customWidth="1"/>
    <col min="5378" max="5379" width="8.7109375" style="432"/>
    <col min="5380" max="5380" width="11" style="432" customWidth="1"/>
    <col min="5381" max="5381" width="11.85546875" style="432" customWidth="1"/>
    <col min="5382" max="5382" width="8.7109375" style="432"/>
    <col min="5383" max="5383" width="10.42578125" style="432" customWidth="1"/>
    <col min="5384" max="5384" width="9.7109375" style="432" customWidth="1"/>
    <col min="5385" max="5385" width="6.140625" style="432" customWidth="1"/>
    <col min="5386" max="5387" width="8.7109375" style="432"/>
    <col min="5388" max="5388" width="10.140625" style="432" customWidth="1"/>
    <col min="5389" max="5389" width="12.85546875" style="432" customWidth="1"/>
    <col min="5390" max="5390" width="13.28515625" style="432" customWidth="1"/>
    <col min="5391" max="5632" width="8.7109375" style="432"/>
    <col min="5633" max="5633" width="3" style="432" customWidth="1"/>
    <col min="5634" max="5635" width="8.7109375" style="432"/>
    <col min="5636" max="5636" width="11" style="432" customWidth="1"/>
    <col min="5637" max="5637" width="11.85546875" style="432" customWidth="1"/>
    <col min="5638" max="5638" width="8.7109375" style="432"/>
    <col min="5639" max="5639" width="10.42578125" style="432" customWidth="1"/>
    <col min="5640" max="5640" width="9.7109375" style="432" customWidth="1"/>
    <col min="5641" max="5641" width="6.140625" style="432" customWidth="1"/>
    <col min="5642" max="5643" width="8.7109375" style="432"/>
    <col min="5644" max="5644" width="10.140625" style="432" customWidth="1"/>
    <col min="5645" max="5645" width="12.85546875" style="432" customWidth="1"/>
    <col min="5646" max="5646" width="13.28515625" style="432" customWidth="1"/>
    <col min="5647" max="5888" width="8.7109375" style="432"/>
    <col min="5889" max="5889" width="3" style="432" customWidth="1"/>
    <col min="5890" max="5891" width="8.7109375" style="432"/>
    <col min="5892" max="5892" width="11" style="432" customWidth="1"/>
    <col min="5893" max="5893" width="11.85546875" style="432" customWidth="1"/>
    <col min="5894" max="5894" width="8.7109375" style="432"/>
    <col min="5895" max="5895" width="10.42578125" style="432" customWidth="1"/>
    <col min="5896" max="5896" width="9.7109375" style="432" customWidth="1"/>
    <col min="5897" max="5897" width="6.140625" style="432" customWidth="1"/>
    <col min="5898" max="5899" width="8.7109375" style="432"/>
    <col min="5900" max="5900" width="10.140625" style="432" customWidth="1"/>
    <col min="5901" max="5901" width="12.85546875" style="432" customWidth="1"/>
    <col min="5902" max="5902" width="13.28515625" style="432" customWidth="1"/>
    <col min="5903" max="6144" width="8.7109375" style="432"/>
    <col min="6145" max="6145" width="3" style="432" customWidth="1"/>
    <col min="6146" max="6147" width="8.7109375" style="432"/>
    <col min="6148" max="6148" width="11" style="432" customWidth="1"/>
    <col min="6149" max="6149" width="11.85546875" style="432" customWidth="1"/>
    <col min="6150" max="6150" width="8.7109375" style="432"/>
    <col min="6151" max="6151" width="10.42578125" style="432" customWidth="1"/>
    <col min="6152" max="6152" width="9.7109375" style="432" customWidth="1"/>
    <col min="6153" max="6153" width="6.140625" style="432" customWidth="1"/>
    <col min="6154" max="6155" width="8.7109375" style="432"/>
    <col min="6156" max="6156" width="10.140625" style="432" customWidth="1"/>
    <col min="6157" max="6157" width="12.85546875" style="432" customWidth="1"/>
    <col min="6158" max="6158" width="13.28515625" style="432" customWidth="1"/>
    <col min="6159" max="6400" width="8.7109375" style="432"/>
    <col min="6401" max="6401" width="3" style="432" customWidth="1"/>
    <col min="6402" max="6403" width="8.7109375" style="432"/>
    <col min="6404" max="6404" width="11" style="432" customWidth="1"/>
    <col min="6405" max="6405" width="11.85546875" style="432" customWidth="1"/>
    <col min="6406" max="6406" width="8.7109375" style="432"/>
    <col min="6407" max="6407" width="10.42578125" style="432" customWidth="1"/>
    <col min="6408" max="6408" width="9.7109375" style="432" customWidth="1"/>
    <col min="6409" max="6409" width="6.140625" style="432" customWidth="1"/>
    <col min="6410" max="6411" width="8.7109375" style="432"/>
    <col min="6412" max="6412" width="10.140625" style="432" customWidth="1"/>
    <col min="6413" max="6413" width="12.85546875" style="432" customWidth="1"/>
    <col min="6414" max="6414" width="13.28515625" style="432" customWidth="1"/>
    <col min="6415" max="6656" width="8.7109375" style="432"/>
    <col min="6657" max="6657" width="3" style="432" customWidth="1"/>
    <col min="6658" max="6659" width="8.7109375" style="432"/>
    <col min="6660" max="6660" width="11" style="432" customWidth="1"/>
    <col min="6661" max="6661" width="11.85546875" style="432" customWidth="1"/>
    <col min="6662" max="6662" width="8.7109375" style="432"/>
    <col min="6663" max="6663" width="10.42578125" style="432" customWidth="1"/>
    <col min="6664" max="6664" width="9.7109375" style="432" customWidth="1"/>
    <col min="6665" max="6665" width="6.140625" style="432" customWidth="1"/>
    <col min="6666" max="6667" width="8.7109375" style="432"/>
    <col min="6668" max="6668" width="10.140625" style="432" customWidth="1"/>
    <col min="6669" max="6669" width="12.85546875" style="432" customWidth="1"/>
    <col min="6670" max="6670" width="13.28515625" style="432" customWidth="1"/>
    <col min="6671" max="6912" width="8.7109375" style="432"/>
    <col min="6913" max="6913" width="3" style="432" customWidth="1"/>
    <col min="6914" max="6915" width="8.7109375" style="432"/>
    <col min="6916" max="6916" width="11" style="432" customWidth="1"/>
    <col min="6917" max="6917" width="11.85546875" style="432" customWidth="1"/>
    <col min="6918" max="6918" width="8.7109375" style="432"/>
    <col min="6919" max="6919" width="10.42578125" style="432" customWidth="1"/>
    <col min="6920" max="6920" width="9.7109375" style="432" customWidth="1"/>
    <col min="6921" max="6921" width="6.140625" style="432" customWidth="1"/>
    <col min="6922" max="6923" width="8.7109375" style="432"/>
    <col min="6924" max="6924" width="10.140625" style="432" customWidth="1"/>
    <col min="6925" max="6925" width="12.85546875" style="432" customWidth="1"/>
    <col min="6926" max="6926" width="13.28515625" style="432" customWidth="1"/>
    <col min="6927" max="7168" width="8.7109375" style="432"/>
    <col min="7169" max="7169" width="3" style="432" customWidth="1"/>
    <col min="7170" max="7171" width="8.7109375" style="432"/>
    <col min="7172" max="7172" width="11" style="432" customWidth="1"/>
    <col min="7173" max="7173" width="11.85546875" style="432" customWidth="1"/>
    <col min="7174" max="7174" width="8.7109375" style="432"/>
    <col min="7175" max="7175" width="10.42578125" style="432" customWidth="1"/>
    <col min="7176" max="7176" width="9.7109375" style="432" customWidth="1"/>
    <col min="7177" max="7177" width="6.140625" style="432" customWidth="1"/>
    <col min="7178" max="7179" width="8.7109375" style="432"/>
    <col min="7180" max="7180" width="10.140625" style="432" customWidth="1"/>
    <col min="7181" max="7181" width="12.85546875" style="432" customWidth="1"/>
    <col min="7182" max="7182" width="13.28515625" style="432" customWidth="1"/>
    <col min="7183" max="7424" width="8.7109375" style="432"/>
    <col min="7425" max="7425" width="3" style="432" customWidth="1"/>
    <col min="7426" max="7427" width="8.7109375" style="432"/>
    <col min="7428" max="7428" width="11" style="432" customWidth="1"/>
    <col min="7429" max="7429" width="11.85546875" style="432" customWidth="1"/>
    <col min="7430" max="7430" width="8.7109375" style="432"/>
    <col min="7431" max="7431" width="10.42578125" style="432" customWidth="1"/>
    <col min="7432" max="7432" width="9.7109375" style="432" customWidth="1"/>
    <col min="7433" max="7433" width="6.140625" style="432" customWidth="1"/>
    <col min="7434" max="7435" width="8.7109375" style="432"/>
    <col min="7436" max="7436" width="10.140625" style="432" customWidth="1"/>
    <col min="7437" max="7437" width="12.85546875" style="432" customWidth="1"/>
    <col min="7438" max="7438" width="13.28515625" style="432" customWidth="1"/>
    <col min="7439" max="7680" width="8.7109375" style="432"/>
    <col min="7681" max="7681" width="3" style="432" customWidth="1"/>
    <col min="7682" max="7683" width="8.7109375" style="432"/>
    <col min="7684" max="7684" width="11" style="432" customWidth="1"/>
    <col min="7685" max="7685" width="11.85546875" style="432" customWidth="1"/>
    <col min="7686" max="7686" width="8.7109375" style="432"/>
    <col min="7687" max="7687" width="10.42578125" style="432" customWidth="1"/>
    <col min="7688" max="7688" width="9.7109375" style="432" customWidth="1"/>
    <col min="7689" max="7689" width="6.140625" style="432" customWidth="1"/>
    <col min="7690" max="7691" width="8.7109375" style="432"/>
    <col min="7692" max="7692" width="10.140625" style="432" customWidth="1"/>
    <col min="7693" max="7693" width="12.85546875" style="432" customWidth="1"/>
    <col min="7694" max="7694" width="13.28515625" style="432" customWidth="1"/>
    <col min="7695" max="7936" width="8.7109375" style="432"/>
    <col min="7937" max="7937" width="3" style="432" customWidth="1"/>
    <col min="7938" max="7939" width="8.7109375" style="432"/>
    <col min="7940" max="7940" width="11" style="432" customWidth="1"/>
    <col min="7941" max="7941" width="11.85546875" style="432" customWidth="1"/>
    <col min="7942" max="7942" width="8.7109375" style="432"/>
    <col min="7943" max="7943" width="10.42578125" style="432" customWidth="1"/>
    <col min="7944" max="7944" width="9.7109375" style="432" customWidth="1"/>
    <col min="7945" max="7945" width="6.140625" style="432" customWidth="1"/>
    <col min="7946" max="7947" width="8.7109375" style="432"/>
    <col min="7948" max="7948" width="10.140625" style="432" customWidth="1"/>
    <col min="7949" max="7949" width="12.85546875" style="432" customWidth="1"/>
    <col min="7950" max="7950" width="13.28515625" style="432" customWidth="1"/>
    <col min="7951" max="8192" width="8.7109375" style="432"/>
    <col min="8193" max="8193" width="3" style="432" customWidth="1"/>
    <col min="8194" max="8195" width="8.7109375" style="432"/>
    <col min="8196" max="8196" width="11" style="432" customWidth="1"/>
    <col min="8197" max="8197" width="11.85546875" style="432" customWidth="1"/>
    <col min="8198" max="8198" width="8.7109375" style="432"/>
    <col min="8199" max="8199" width="10.42578125" style="432" customWidth="1"/>
    <col min="8200" max="8200" width="9.7109375" style="432" customWidth="1"/>
    <col min="8201" max="8201" width="6.140625" style="432" customWidth="1"/>
    <col min="8202" max="8203" width="8.7109375" style="432"/>
    <col min="8204" max="8204" width="10.140625" style="432" customWidth="1"/>
    <col min="8205" max="8205" width="12.85546875" style="432" customWidth="1"/>
    <col min="8206" max="8206" width="13.28515625" style="432" customWidth="1"/>
    <col min="8207" max="8448" width="8.7109375" style="432"/>
    <col min="8449" max="8449" width="3" style="432" customWidth="1"/>
    <col min="8450" max="8451" width="8.7109375" style="432"/>
    <col min="8452" max="8452" width="11" style="432" customWidth="1"/>
    <col min="8453" max="8453" width="11.85546875" style="432" customWidth="1"/>
    <col min="8454" max="8454" width="8.7109375" style="432"/>
    <col min="8455" max="8455" width="10.42578125" style="432" customWidth="1"/>
    <col min="8456" max="8456" width="9.7109375" style="432" customWidth="1"/>
    <col min="8457" max="8457" width="6.140625" style="432" customWidth="1"/>
    <col min="8458" max="8459" width="8.7109375" style="432"/>
    <col min="8460" max="8460" width="10.140625" style="432" customWidth="1"/>
    <col min="8461" max="8461" width="12.85546875" style="432" customWidth="1"/>
    <col min="8462" max="8462" width="13.28515625" style="432" customWidth="1"/>
    <col min="8463" max="8704" width="8.7109375" style="432"/>
    <col min="8705" max="8705" width="3" style="432" customWidth="1"/>
    <col min="8706" max="8707" width="8.7109375" style="432"/>
    <col min="8708" max="8708" width="11" style="432" customWidth="1"/>
    <col min="8709" max="8709" width="11.85546875" style="432" customWidth="1"/>
    <col min="8710" max="8710" width="8.7109375" style="432"/>
    <col min="8711" max="8711" width="10.42578125" style="432" customWidth="1"/>
    <col min="8712" max="8712" width="9.7109375" style="432" customWidth="1"/>
    <col min="8713" max="8713" width="6.140625" style="432" customWidth="1"/>
    <col min="8714" max="8715" width="8.7109375" style="432"/>
    <col min="8716" max="8716" width="10.140625" style="432" customWidth="1"/>
    <col min="8717" max="8717" width="12.85546875" style="432" customWidth="1"/>
    <col min="8718" max="8718" width="13.28515625" style="432" customWidth="1"/>
    <col min="8719" max="8960" width="8.7109375" style="432"/>
    <col min="8961" max="8961" width="3" style="432" customWidth="1"/>
    <col min="8962" max="8963" width="8.7109375" style="432"/>
    <col min="8964" max="8964" width="11" style="432" customWidth="1"/>
    <col min="8965" max="8965" width="11.85546875" style="432" customWidth="1"/>
    <col min="8966" max="8966" width="8.7109375" style="432"/>
    <col min="8967" max="8967" width="10.42578125" style="432" customWidth="1"/>
    <col min="8968" max="8968" width="9.7109375" style="432" customWidth="1"/>
    <col min="8969" max="8969" width="6.140625" style="432" customWidth="1"/>
    <col min="8970" max="8971" width="8.7109375" style="432"/>
    <col min="8972" max="8972" width="10.140625" style="432" customWidth="1"/>
    <col min="8973" max="8973" width="12.85546875" style="432" customWidth="1"/>
    <col min="8974" max="8974" width="13.28515625" style="432" customWidth="1"/>
    <col min="8975" max="9216" width="8.7109375" style="432"/>
    <col min="9217" max="9217" width="3" style="432" customWidth="1"/>
    <col min="9218" max="9219" width="8.7109375" style="432"/>
    <col min="9220" max="9220" width="11" style="432" customWidth="1"/>
    <col min="9221" max="9221" width="11.85546875" style="432" customWidth="1"/>
    <col min="9222" max="9222" width="8.7109375" style="432"/>
    <col min="9223" max="9223" width="10.42578125" style="432" customWidth="1"/>
    <col min="9224" max="9224" width="9.7109375" style="432" customWidth="1"/>
    <col min="9225" max="9225" width="6.140625" style="432" customWidth="1"/>
    <col min="9226" max="9227" width="8.7109375" style="432"/>
    <col min="9228" max="9228" width="10.140625" style="432" customWidth="1"/>
    <col min="9229" max="9229" width="12.85546875" style="432" customWidth="1"/>
    <col min="9230" max="9230" width="13.28515625" style="432" customWidth="1"/>
    <col min="9231" max="9472" width="8.7109375" style="432"/>
    <col min="9473" max="9473" width="3" style="432" customWidth="1"/>
    <col min="9474" max="9475" width="8.7109375" style="432"/>
    <col min="9476" max="9476" width="11" style="432" customWidth="1"/>
    <col min="9477" max="9477" width="11.85546875" style="432" customWidth="1"/>
    <col min="9478" max="9478" width="8.7109375" style="432"/>
    <col min="9479" max="9479" width="10.42578125" style="432" customWidth="1"/>
    <col min="9480" max="9480" width="9.7109375" style="432" customWidth="1"/>
    <col min="9481" max="9481" width="6.140625" style="432" customWidth="1"/>
    <col min="9482" max="9483" width="8.7109375" style="432"/>
    <col min="9484" max="9484" width="10.140625" style="432" customWidth="1"/>
    <col min="9485" max="9485" width="12.85546875" style="432" customWidth="1"/>
    <col min="9486" max="9486" width="13.28515625" style="432" customWidth="1"/>
    <col min="9487" max="9728" width="8.7109375" style="432"/>
    <col min="9729" max="9729" width="3" style="432" customWidth="1"/>
    <col min="9730" max="9731" width="8.7109375" style="432"/>
    <col min="9732" max="9732" width="11" style="432" customWidth="1"/>
    <col min="9733" max="9733" width="11.85546875" style="432" customWidth="1"/>
    <col min="9734" max="9734" width="8.7109375" style="432"/>
    <col min="9735" max="9735" width="10.42578125" style="432" customWidth="1"/>
    <col min="9736" max="9736" width="9.7109375" style="432" customWidth="1"/>
    <col min="9737" max="9737" width="6.140625" style="432" customWidth="1"/>
    <col min="9738" max="9739" width="8.7109375" style="432"/>
    <col min="9740" max="9740" width="10.140625" style="432" customWidth="1"/>
    <col min="9741" max="9741" width="12.85546875" style="432" customWidth="1"/>
    <col min="9742" max="9742" width="13.28515625" style="432" customWidth="1"/>
    <col min="9743" max="9984" width="8.7109375" style="432"/>
    <col min="9985" max="9985" width="3" style="432" customWidth="1"/>
    <col min="9986" max="9987" width="8.7109375" style="432"/>
    <col min="9988" max="9988" width="11" style="432" customWidth="1"/>
    <col min="9989" max="9989" width="11.85546875" style="432" customWidth="1"/>
    <col min="9990" max="9990" width="8.7109375" style="432"/>
    <col min="9991" max="9991" width="10.42578125" style="432" customWidth="1"/>
    <col min="9992" max="9992" width="9.7109375" style="432" customWidth="1"/>
    <col min="9993" max="9993" width="6.140625" style="432" customWidth="1"/>
    <col min="9994" max="9995" width="8.7109375" style="432"/>
    <col min="9996" max="9996" width="10.140625" style="432" customWidth="1"/>
    <col min="9997" max="9997" width="12.85546875" style="432" customWidth="1"/>
    <col min="9998" max="9998" width="13.28515625" style="432" customWidth="1"/>
    <col min="9999" max="10240" width="8.7109375" style="432"/>
    <col min="10241" max="10241" width="3" style="432" customWidth="1"/>
    <col min="10242" max="10243" width="8.7109375" style="432"/>
    <col min="10244" max="10244" width="11" style="432" customWidth="1"/>
    <col min="10245" max="10245" width="11.85546875" style="432" customWidth="1"/>
    <col min="10246" max="10246" width="8.7109375" style="432"/>
    <col min="10247" max="10247" width="10.42578125" style="432" customWidth="1"/>
    <col min="10248" max="10248" width="9.7109375" style="432" customWidth="1"/>
    <col min="10249" max="10249" width="6.140625" style="432" customWidth="1"/>
    <col min="10250" max="10251" width="8.7109375" style="432"/>
    <col min="10252" max="10252" width="10.140625" style="432" customWidth="1"/>
    <col min="10253" max="10253" width="12.85546875" style="432" customWidth="1"/>
    <col min="10254" max="10254" width="13.28515625" style="432" customWidth="1"/>
    <col min="10255" max="10496" width="8.7109375" style="432"/>
    <col min="10497" max="10497" width="3" style="432" customWidth="1"/>
    <col min="10498" max="10499" width="8.7109375" style="432"/>
    <col min="10500" max="10500" width="11" style="432" customWidth="1"/>
    <col min="10501" max="10501" width="11.85546875" style="432" customWidth="1"/>
    <col min="10502" max="10502" width="8.7109375" style="432"/>
    <col min="10503" max="10503" width="10.42578125" style="432" customWidth="1"/>
    <col min="10504" max="10504" width="9.7109375" style="432" customWidth="1"/>
    <col min="10505" max="10505" width="6.140625" style="432" customWidth="1"/>
    <col min="10506" max="10507" width="8.7109375" style="432"/>
    <col min="10508" max="10508" width="10.140625" style="432" customWidth="1"/>
    <col min="10509" max="10509" width="12.85546875" style="432" customWidth="1"/>
    <col min="10510" max="10510" width="13.28515625" style="432" customWidth="1"/>
    <col min="10511" max="10752" width="8.7109375" style="432"/>
    <col min="10753" max="10753" width="3" style="432" customWidth="1"/>
    <col min="10754" max="10755" width="8.7109375" style="432"/>
    <col min="10756" max="10756" width="11" style="432" customWidth="1"/>
    <col min="10757" max="10757" width="11.85546875" style="432" customWidth="1"/>
    <col min="10758" max="10758" width="8.7109375" style="432"/>
    <col min="10759" max="10759" width="10.42578125" style="432" customWidth="1"/>
    <col min="10760" max="10760" width="9.7109375" style="432" customWidth="1"/>
    <col min="10761" max="10761" width="6.140625" style="432" customWidth="1"/>
    <col min="10762" max="10763" width="8.7109375" style="432"/>
    <col min="10764" max="10764" width="10.140625" style="432" customWidth="1"/>
    <col min="10765" max="10765" width="12.85546875" style="432" customWidth="1"/>
    <col min="10766" max="10766" width="13.28515625" style="432" customWidth="1"/>
    <col min="10767" max="11008" width="8.7109375" style="432"/>
    <col min="11009" max="11009" width="3" style="432" customWidth="1"/>
    <col min="11010" max="11011" width="8.7109375" style="432"/>
    <col min="11012" max="11012" width="11" style="432" customWidth="1"/>
    <col min="11013" max="11013" width="11.85546875" style="432" customWidth="1"/>
    <col min="11014" max="11014" width="8.7109375" style="432"/>
    <col min="11015" max="11015" width="10.42578125" style="432" customWidth="1"/>
    <col min="11016" max="11016" width="9.7109375" style="432" customWidth="1"/>
    <col min="11017" max="11017" width="6.140625" style="432" customWidth="1"/>
    <col min="11018" max="11019" width="8.7109375" style="432"/>
    <col min="11020" max="11020" width="10.140625" style="432" customWidth="1"/>
    <col min="11021" max="11021" width="12.85546875" style="432" customWidth="1"/>
    <col min="11022" max="11022" width="13.28515625" style="432" customWidth="1"/>
    <col min="11023" max="11264" width="8.7109375" style="432"/>
    <col min="11265" max="11265" width="3" style="432" customWidth="1"/>
    <col min="11266" max="11267" width="8.7109375" style="432"/>
    <col min="11268" max="11268" width="11" style="432" customWidth="1"/>
    <col min="11269" max="11269" width="11.85546875" style="432" customWidth="1"/>
    <col min="11270" max="11270" width="8.7109375" style="432"/>
    <col min="11271" max="11271" width="10.42578125" style="432" customWidth="1"/>
    <col min="11272" max="11272" width="9.7109375" style="432" customWidth="1"/>
    <col min="11273" max="11273" width="6.140625" style="432" customWidth="1"/>
    <col min="11274" max="11275" width="8.7109375" style="432"/>
    <col min="11276" max="11276" width="10.140625" style="432" customWidth="1"/>
    <col min="11277" max="11277" width="12.85546875" style="432" customWidth="1"/>
    <col min="11278" max="11278" width="13.28515625" style="432" customWidth="1"/>
    <col min="11279" max="11520" width="8.7109375" style="432"/>
    <col min="11521" max="11521" width="3" style="432" customWidth="1"/>
    <col min="11522" max="11523" width="8.7109375" style="432"/>
    <col min="11524" max="11524" width="11" style="432" customWidth="1"/>
    <col min="11525" max="11525" width="11.85546875" style="432" customWidth="1"/>
    <col min="11526" max="11526" width="8.7109375" style="432"/>
    <col min="11527" max="11527" width="10.42578125" style="432" customWidth="1"/>
    <col min="11528" max="11528" width="9.7109375" style="432" customWidth="1"/>
    <col min="11529" max="11529" width="6.140625" style="432" customWidth="1"/>
    <col min="11530" max="11531" width="8.7109375" style="432"/>
    <col min="11532" max="11532" width="10.140625" style="432" customWidth="1"/>
    <col min="11533" max="11533" width="12.85546875" style="432" customWidth="1"/>
    <col min="11534" max="11534" width="13.28515625" style="432" customWidth="1"/>
    <col min="11535" max="11776" width="8.7109375" style="432"/>
    <col min="11777" max="11777" width="3" style="432" customWidth="1"/>
    <col min="11778" max="11779" width="8.7109375" style="432"/>
    <col min="11780" max="11780" width="11" style="432" customWidth="1"/>
    <col min="11781" max="11781" width="11.85546875" style="432" customWidth="1"/>
    <col min="11782" max="11782" width="8.7109375" style="432"/>
    <col min="11783" max="11783" width="10.42578125" style="432" customWidth="1"/>
    <col min="11784" max="11784" width="9.7109375" style="432" customWidth="1"/>
    <col min="11785" max="11785" width="6.140625" style="432" customWidth="1"/>
    <col min="11786" max="11787" width="8.7109375" style="432"/>
    <col min="11788" max="11788" width="10.140625" style="432" customWidth="1"/>
    <col min="11789" max="11789" width="12.85546875" style="432" customWidth="1"/>
    <col min="11790" max="11790" width="13.28515625" style="432" customWidth="1"/>
    <col min="11791" max="12032" width="8.7109375" style="432"/>
    <col min="12033" max="12033" width="3" style="432" customWidth="1"/>
    <col min="12034" max="12035" width="8.7109375" style="432"/>
    <col min="12036" max="12036" width="11" style="432" customWidth="1"/>
    <col min="12037" max="12037" width="11.85546875" style="432" customWidth="1"/>
    <col min="12038" max="12038" width="8.7109375" style="432"/>
    <col min="12039" max="12039" width="10.42578125" style="432" customWidth="1"/>
    <col min="12040" max="12040" width="9.7109375" style="432" customWidth="1"/>
    <col min="12041" max="12041" width="6.140625" style="432" customWidth="1"/>
    <col min="12042" max="12043" width="8.7109375" style="432"/>
    <col min="12044" max="12044" width="10.140625" style="432" customWidth="1"/>
    <col min="12045" max="12045" width="12.85546875" style="432" customWidth="1"/>
    <col min="12046" max="12046" width="13.28515625" style="432" customWidth="1"/>
    <col min="12047" max="12288" width="8.7109375" style="432"/>
    <col min="12289" max="12289" width="3" style="432" customWidth="1"/>
    <col min="12290" max="12291" width="8.7109375" style="432"/>
    <col min="12292" max="12292" width="11" style="432" customWidth="1"/>
    <col min="12293" max="12293" width="11.85546875" style="432" customWidth="1"/>
    <col min="12294" max="12294" width="8.7109375" style="432"/>
    <col min="12295" max="12295" width="10.42578125" style="432" customWidth="1"/>
    <col min="12296" max="12296" width="9.7109375" style="432" customWidth="1"/>
    <col min="12297" max="12297" width="6.140625" style="432" customWidth="1"/>
    <col min="12298" max="12299" width="8.7109375" style="432"/>
    <col min="12300" max="12300" width="10.140625" style="432" customWidth="1"/>
    <col min="12301" max="12301" width="12.85546875" style="432" customWidth="1"/>
    <col min="12302" max="12302" width="13.28515625" style="432" customWidth="1"/>
    <col min="12303" max="12544" width="8.7109375" style="432"/>
    <col min="12545" max="12545" width="3" style="432" customWidth="1"/>
    <col min="12546" max="12547" width="8.7109375" style="432"/>
    <col min="12548" max="12548" width="11" style="432" customWidth="1"/>
    <col min="12549" max="12549" width="11.85546875" style="432" customWidth="1"/>
    <col min="12550" max="12550" width="8.7109375" style="432"/>
    <col min="12551" max="12551" width="10.42578125" style="432" customWidth="1"/>
    <col min="12552" max="12552" width="9.7109375" style="432" customWidth="1"/>
    <col min="12553" max="12553" width="6.140625" style="432" customWidth="1"/>
    <col min="12554" max="12555" width="8.7109375" style="432"/>
    <col min="12556" max="12556" width="10.140625" style="432" customWidth="1"/>
    <col min="12557" max="12557" width="12.85546875" style="432" customWidth="1"/>
    <col min="12558" max="12558" width="13.28515625" style="432" customWidth="1"/>
    <col min="12559" max="12800" width="8.7109375" style="432"/>
    <col min="12801" max="12801" width="3" style="432" customWidth="1"/>
    <col min="12802" max="12803" width="8.7109375" style="432"/>
    <col min="12804" max="12804" width="11" style="432" customWidth="1"/>
    <col min="12805" max="12805" width="11.85546875" style="432" customWidth="1"/>
    <col min="12806" max="12806" width="8.7109375" style="432"/>
    <col min="12807" max="12807" width="10.42578125" style="432" customWidth="1"/>
    <col min="12808" max="12808" width="9.7109375" style="432" customWidth="1"/>
    <col min="12809" max="12809" width="6.140625" style="432" customWidth="1"/>
    <col min="12810" max="12811" width="8.7109375" style="432"/>
    <col min="12812" max="12812" width="10.140625" style="432" customWidth="1"/>
    <col min="12813" max="12813" width="12.85546875" style="432" customWidth="1"/>
    <col min="12814" max="12814" width="13.28515625" style="432" customWidth="1"/>
    <col min="12815" max="13056" width="8.7109375" style="432"/>
    <col min="13057" max="13057" width="3" style="432" customWidth="1"/>
    <col min="13058" max="13059" width="8.7109375" style="432"/>
    <col min="13060" max="13060" width="11" style="432" customWidth="1"/>
    <col min="13061" max="13061" width="11.85546875" style="432" customWidth="1"/>
    <col min="13062" max="13062" width="8.7109375" style="432"/>
    <col min="13063" max="13063" width="10.42578125" style="432" customWidth="1"/>
    <col min="13064" max="13064" width="9.7109375" style="432" customWidth="1"/>
    <col min="13065" max="13065" width="6.140625" style="432" customWidth="1"/>
    <col min="13066" max="13067" width="8.7109375" style="432"/>
    <col min="13068" max="13068" width="10.140625" style="432" customWidth="1"/>
    <col min="13069" max="13069" width="12.85546875" style="432" customWidth="1"/>
    <col min="13070" max="13070" width="13.28515625" style="432" customWidth="1"/>
    <col min="13071" max="13312" width="8.7109375" style="432"/>
    <col min="13313" max="13313" width="3" style="432" customWidth="1"/>
    <col min="13314" max="13315" width="8.7109375" style="432"/>
    <col min="13316" max="13316" width="11" style="432" customWidth="1"/>
    <col min="13317" max="13317" width="11.85546875" style="432" customWidth="1"/>
    <col min="13318" max="13318" width="8.7109375" style="432"/>
    <col min="13319" max="13319" width="10.42578125" style="432" customWidth="1"/>
    <col min="13320" max="13320" width="9.7109375" style="432" customWidth="1"/>
    <col min="13321" max="13321" width="6.140625" style="432" customWidth="1"/>
    <col min="13322" max="13323" width="8.7109375" style="432"/>
    <col min="13324" max="13324" width="10.140625" style="432" customWidth="1"/>
    <col min="13325" max="13325" width="12.85546875" style="432" customWidth="1"/>
    <col min="13326" max="13326" width="13.28515625" style="432" customWidth="1"/>
    <col min="13327" max="13568" width="8.7109375" style="432"/>
    <col min="13569" max="13569" width="3" style="432" customWidth="1"/>
    <col min="13570" max="13571" width="8.7109375" style="432"/>
    <col min="13572" max="13572" width="11" style="432" customWidth="1"/>
    <col min="13573" max="13573" width="11.85546875" style="432" customWidth="1"/>
    <col min="13574" max="13574" width="8.7109375" style="432"/>
    <col min="13575" max="13575" width="10.42578125" style="432" customWidth="1"/>
    <col min="13576" max="13576" width="9.7109375" style="432" customWidth="1"/>
    <col min="13577" max="13577" width="6.140625" style="432" customWidth="1"/>
    <col min="13578" max="13579" width="8.7109375" style="432"/>
    <col min="13580" max="13580" width="10.140625" style="432" customWidth="1"/>
    <col min="13581" max="13581" width="12.85546875" style="432" customWidth="1"/>
    <col min="13582" max="13582" width="13.28515625" style="432" customWidth="1"/>
    <col min="13583" max="13824" width="8.7109375" style="432"/>
    <col min="13825" max="13825" width="3" style="432" customWidth="1"/>
    <col min="13826" max="13827" width="8.7109375" style="432"/>
    <col min="13828" max="13828" width="11" style="432" customWidth="1"/>
    <col min="13829" max="13829" width="11.85546875" style="432" customWidth="1"/>
    <col min="13830" max="13830" width="8.7109375" style="432"/>
    <col min="13831" max="13831" width="10.42578125" style="432" customWidth="1"/>
    <col min="13832" max="13832" width="9.7109375" style="432" customWidth="1"/>
    <col min="13833" max="13833" width="6.140625" style="432" customWidth="1"/>
    <col min="13834" max="13835" width="8.7109375" style="432"/>
    <col min="13836" max="13836" width="10.140625" style="432" customWidth="1"/>
    <col min="13837" max="13837" width="12.85546875" style="432" customWidth="1"/>
    <col min="13838" max="13838" width="13.28515625" style="432" customWidth="1"/>
    <col min="13839" max="14080" width="8.7109375" style="432"/>
    <col min="14081" max="14081" width="3" style="432" customWidth="1"/>
    <col min="14082" max="14083" width="8.7109375" style="432"/>
    <col min="14084" max="14084" width="11" style="432" customWidth="1"/>
    <col min="14085" max="14085" width="11.85546875" style="432" customWidth="1"/>
    <col min="14086" max="14086" width="8.7109375" style="432"/>
    <col min="14087" max="14087" width="10.42578125" style="432" customWidth="1"/>
    <col min="14088" max="14088" width="9.7109375" style="432" customWidth="1"/>
    <col min="14089" max="14089" width="6.140625" style="432" customWidth="1"/>
    <col min="14090" max="14091" width="8.7109375" style="432"/>
    <col min="14092" max="14092" width="10.140625" style="432" customWidth="1"/>
    <col min="14093" max="14093" width="12.85546875" style="432" customWidth="1"/>
    <col min="14094" max="14094" width="13.28515625" style="432" customWidth="1"/>
    <col min="14095" max="14336" width="8.7109375" style="432"/>
    <col min="14337" max="14337" width="3" style="432" customWidth="1"/>
    <col min="14338" max="14339" width="8.7109375" style="432"/>
    <col min="14340" max="14340" width="11" style="432" customWidth="1"/>
    <col min="14341" max="14341" width="11.85546875" style="432" customWidth="1"/>
    <col min="14342" max="14342" width="8.7109375" style="432"/>
    <col min="14343" max="14343" width="10.42578125" style="432" customWidth="1"/>
    <col min="14344" max="14344" width="9.7109375" style="432" customWidth="1"/>
    <col min="14345" max="14345" width="6.140625" style="432" customWidth="1"/>
    <col min="14346" max="14347" width="8.7109375" style="432"/>
    <col min="14348" max="14348" width="10.140625" style="432" customWidth="1"/>
    <col min="14349" max="14349" width="12.85546875" style="432" customWidth="1"/>
    <col min="14350" max="14350" width="13.28515625" style="432" customWidth="1"/>
    <col min="14351" max="14592" width="8.7109375" style="432"/>
    <col min="14593" max="14593" width="3" style="432" customWidth="1"/>
    <col min="14594" max="14595" width="8.7109375" style="432"/>
    <col min="14596" max="14596" width="11" style="432" customWidth="1"/>
    <col min="14597" max="14597" width="11.85546875" style="432" customWidth="1"/>
    <col min="14598" max="14598" width="8.7109375" style="432"/>
    <col min="14599" max="14599" width="10.42578125" style="432" customWidth="1"/>
    <col min="14600" max="14600" width="9.7109375" style="432" customWidth="1"/>
    <col min="14601" max="14601" width="6.140625" style="432" customWidth="1"/>
    <col min="14602" max="14603" width="8.7109375" style="432"/>
    <col min="14604" max="14604" width="10.140625" style="432" customWidth="1"/>
    <col min="14605" max="14605" width="12.85546875" style="432" customWidth="1"/>
    <col min="14606" max="14606" width="13.28515625" style="432" customWidth="1"/>
    <col min="14607" max="14848" width="8.7109375" style="432"/>
    <col min="14849" max="14849" width="3" style="432" customWidth="1"/>
    <col min="14850" max="14851" width="8.7109375" style="432"/>
    <col min="14852" max="14852" width="11" style="432" customWidth="1"/>
    <col min="14853" max="14853" width="11.85546875" style="432" customWidth="1"/>
    <col min="14854" max="14854" width="8.7109375" style="432"/>
    <col min="14855" max="14855" width="10.42578125" style="432" customWidth="1"/>
    <col min="14856" max="14856" width="9.7109375" style="432" customWidth="1"/>
    <col min="14857" max="14857" width="6.140625" style="432" customWidth="1"/>
    <col min="14858" max="14859" width="8.7109375" style="432"/>
    <col min="14860" max="14860" width="10.140625" style="432" customWidth="1"/>
    <col min="14861" max="14861" width="12.85546875" style="432" customWidth="1"/>
    <col min="14862" max="14862" width="13.28515625" style="432" customWidth="1"/>
    <col min="14863" max="15104" width="8.7109375" style="432"/>
    <col min="15105" max="15105" width="3" style="432" customWidth="1"/>
    <col min="15106" max="15107" width="8.7109375" style="432"/>
    <col min="15108" max="15108" width="11" style="432" customWidth="1"/>
    <col min="15109" max="15109" width="11.85546875" style="432" customWidth="1"/>
    <col min="15110" max="15110" width="8.7109375" style="432"/>
    <col min="15111" max="15111" width="10.42578125" style="432" customWidth="1"/>
    <col min="15112" max="15112" width="9.7109375" style="432" customWidth="1"/>
    <col min="15113" max="15113" width="6.140625" style="432" customWidth="1"/>
    <col min="15114" max="15115" width="8.7109375" style="432"/>
    <col min="15116" max="15116" width="10.140625" style="432" customWidth="1"/>
    <col min="15117" max="15117" width="12.85546875" style="432" customWidth="1"/>
    <col min="15118" max="15118" width="13.28515625" style="432" customWidth="1"/>
    <col min="15119" max="15360" width="8.7109375" style="432"/>
    <col min="15361" max="15361" width="3" style="432" customWidth="1"/>
    <col min="15362" max="15363" width="8.7109375" style="432"/>
    <col min="15364" max="15364" width="11" style="432" customWidth="1"/>
    <col min="15365" max="15365" width="11.85546875" style="432" customWidth="1"/>
    <col min="15366" max="15366" width="8.7109375" style="432"/>
    <col min="15367" max="15367" width="10.42578125" style="432" customWidth="1"/>
    <col min="15368" max="15368" width="9.7109375" style="432" customWidth="1"/>
    <col min="15369" max="15369" width="6.140625" style="432" customWidth="1"/>
    <col min="15370" max="15371" width="8.7109375" style="432"/>
    <col min="15372" max="15372" width="10.140625" style="432" customWidth="1"/>
    <col min="15373" max="15373" width="12.85546875" style="432" customWidth="1"/>
    <col min="15374" max="15374" width="13.28515625" style="432" customWidth="1"/>
    <col min="15375" max="15616" width="8.7109375" style="432"/>
    <col min="15617" max="15617" width="3" style="432" customWidth="1"/>
    <col min="15618" max="15619" width="8.7109375" style="432"/>
    <col min="15620" max="15620" width="11" style="432" customWidth="1"/>
    <col min="15621" max="15621" width="11.85546875" style="432" customWidth="1"/>
    <col min="15622" max="15622" width="8.7109375" style="432"/>
    <col min="15623" max="15623" width="10.42578125" style="432" customWidth="1"/>
    <col min="15624" max="15624" width="9.7109375" style="432" customWidth="1"/>
    <col min="15625" max="15625" width="6.140625" style="432" customWidth="1"/>
    <col min="15626" max="15627" width="8.7109375" style="432"/>
    <col min="15628" max="15628" width="10.140625" style="432" customWidth="1"/>
    <col min="15629" max="15629" width="12.85546875" style="432" customWidth="1"/>
    <col min="15630" max="15630" width="13.28515625" style="432" customWidth="1"/>
    <col min="15631" max="15872" width="8.7109375" style="432"/>
    <col min="15873" max="15873" width="3" style="432" customWidth="1"/>
    <col min="15874" max="15875" width="8.7109375" style="432"/>
    <col min="15876" max="15876" width="11" style="432" customWidth="1"/>
    <col min="15877" max="15877" width="11.85546875" style="432" customWidth="1"/>
    <col min="15878" max="15878" width="8.7109375" style="432"/>
    <col min="15879" max="15879" width="10.42578125" style="432" customWidth="1"/>
    <col min="15880" max="15880" width="9.7109375" style="432" customWidth="1"/>
    <col min="15881" max="15881" width="6.140625" style="432" customWidth="1"/>
    <col min="15882" max="15883" width="8.7109375" style="432"/>
    <col min="15884" max="15884" width="10.140625" style="432" customWidth="1"/>
    <col min="15885" max="15885" width="12.85546875" style="432" customWidth="1"/>
    <col min="15886" max="15886" width="13.28515625" style="432" customWidth="1"/>
    <col min="15887" max="16128" width="8.7109375" style="432"/>
    <col min="16129" max="16129" width="3" style="432" customWidth="1"/>
    <col min="16130" max="16131" width="8.7109375" style="432"/>
    <col min="16132" max="16132" width="11" style="432" customWidth="1"/>
    <col min="16133" max="16133" width="11.85546875" style="432" customWidth="1"/>
    <col min="16134" max="16134" width="8.7109375" style="432"/>
    <col min="16135" max="16135" width="10.42578125" style="432" customWidth="1"/>
    <col min="16136" max="16136" width="9.7109375" style="432" customWidth="1"/>
    <col min="16137" max="16137" width="6.140625" style="432" customWidth="1"/>
    <col min="16138" max="16139" width="8.7109375" style="432"/>
    <col min="16140" max="16140" width="10.140625" style="432" customWidth="1"/>
    <col min="16141" max="16141" width="12.85546875" style="432" customWidth="1"/>
    <col min="16142" max="16142" width="13.28515625" style="432" customWidth="1"/>
    <col min="16143" max="16384" width="8.7109375" style="432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x14ac:dyDescent="0.25">
      <c r="A4" s="480" t="s">
        <v>1356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344" customFormat="1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s="344" customFormat="1" ht="13.5" thickBot="1" x14ac:dyDescent="0.3">
      <c r="A6" s="455">
        <v>9</v>
      </c>
      <c r="B6" s="94" t="s">
        <v>1357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14" s="73" customFormat="1" ht="33.75" x14ac:dyDescent="0.2">
      <c r="A7" s="474">
        <v>1</v>
      </c>
      <c r="B7" s="482" t="s">
        <v>687</v>
      </c>
      <c r="C7" s="482" t="s">
        <v>688</v>
      </c>
      <c r="D7" s="482" t="s">
        <v>666</v>
      </c>
      <c r="E7" s="482" t="s">
        <v>643</v>
      </c>
      <c r="F7" s="483">
        <v>765</v>
      </c>
      <c r="G7" s="484">
        <v>1</v>
      </c>
      <c r="H7" s="485">
        <v>7</v>
      </c>
      <c r="I7" s="482" t="s">
        <v>132</v>
      </c>
      <c r="J7" s="482" t="s">
        <v>689</v>
      </c>
      <c r="K7" s="482" t="s">
        <v>690</v>
      </c>
      <c r="L7" s="482" t="s">
        <v>158</v>
      </c>
      <c r="M7" s="486">
        <v>7877411967</v>
      </c>
      <c r="N7" s="487" t="s">
        <v>34</v>
      </c>
    </row>
    <row r="8" spans="1:14" s="73" customFormat="1" ht="33.75" x14ac:dyDescent="0.2">
      <c r="A8" s="474">
        <f>+A7+1</f>
        <v>2</v>
      </c>
      <c r="B8" s="391" t="s">
        <v>672</v>
      </c>
      <c r="C8" s="391" t="s">
        <v>1358</v>
      </c>
      <c r="D8" s="391"/>
      <c r="E8" s="391" t="s">
        <v>643</v>
      </c>
      <c r="F8" s="394">
        <v>765</v>
      </c>
      <c r="G8" s="388">
        <v>1</v>
      </c>
      <c r="H8" s="456">
        <v>12</v>
      </c>
      <c r="I8" s="391" t="s">
        <v>436</v>
      </c>
      <c r="J8" s="391" t="s">
        <v>674</v>
      </c>
      <c r="K8" s="391" t="s">
        <v>675</v>
      </c>
      <c r="L8" s="391" t="s">
        <v>176</v>
      </c>
      <c r="M8" s="395" t="s">
        <v>676</v>
      </c>
      <c r="N8" s="370"/>
    </row>
    <row r="9" spans="1:14" s="73" customFormat="1" ht="45" x14ac:dyDescent="0.2">
      <c r="A9" s="474">
        <f t="shared" ref="A9:A15" si="0">+A8+1</f>
        <v>3</v>
      </c>
      <c r="B9" s="123" t="s">
        <v>1359</v>
      </c>
      <c r="C9" s="123" t="s">
        <v>1360</v>
      </c>
      <c r="D9" s="123" t="s">
        <v>34</v>
      </c>
      <c r="E9" s="123" t="s">
        <v>643</v>
      </c>
      <c r="F9" s="365">
        <v>765</v>
      </c>
      <c r="G9" s="366">
        <v>1</v>
      </c>
      <c r="H9" s="488">
        <v>9</v>
      </c>
      <c r="I9" s="123" t="s">
        <v>436</v>
      </c>
      <c r="J9" s="123" t="s">
        <v>174</v>
      </c>
      <c r="K9" s="123" t="s">
        <v>644</v>
      </c>
      <c r="L9" s="123" t="s">
        <v>176</v>
      </c>
      <c r="M9" s="368" t="s">
        <v>645</v>
      </c>
      <c r="N9" s="369">
        <v>7877414782</v>
      </c>
    </row>
    <row r="10" spans="1:14" s="73" customFormat="1" ht="22.5" x14ac:dyDescent="0.2">
      <c r="A10" s="474">
        <f t="shared" si="0"/>
        <v>4</v>
      </c>
      <c r="B10" s="123" t="s">
        <v>510</v>
      </c>
      <c r="C10" s="123" t="s">
        <v>511</v>
      </c>
      <c r="D10" s="123" t="s">
        <v>512</v>
      </c>
      <c r="E10" s="123" t="s">
        <v>513</v>
      </c>
      <c r="F10" s="365">
        <v>775</v>
      </c>
      <c r="G10" s="366">
        <v>1</v>
      </c>
      <c r="H10" s="488">
        <v>12</v>
      </c>
      <c r="I10" s="123" t="s">
        <v>51</v>
      </c>
      <c r="J10" s="123" t="s">
        <v>514</v>
      </c>
      <c r="K10" s="123" t="s">
        <v>515</v>
      </c>
      <c r="L10" s="123" t="s">
        <v>43</v>
      </c>
      <c r="M10" s="368">
        <v>7877423169</v>
      </c>
      <c r="N10" s="369">
        <v>7877420210</v>
      </c>
    </row>
    <row r="11" spans="1:14" s="73" customFormat="1" ht="22.5" x14ac:dyDescent="0.2">
      <c r="A11" s="474">
        <f t="shared" si="0"/>
        <v>5</v>
      </c>
      <c r="B11" s="123" t="s">
        <v>664</v>
      </c>
      <c r="C11" s="123" t="s">
        <v>665</v>
      </c>
      <c r="D11" s="123" t="s">
        <v>666</v>
      </c>
      <c r="E11" s="123" t="s">
        <v>643</v>
      </c>
      <c r="F11" s="365">
        <v>765</v>
      </c>
      <c r="G11" s="366">
        <v>1</v>
      </c>
      <c r="H11" s="488">
        <v>13</v>
      </c>
      <c r="I11" s="123" t="s">
        <v>109</v>
      </c>
      <c r="J11" s="123" t="s">
        <v>1361</v>
      </c>
      <c r="K11" s="123" t="s">
        <v>1362</v>
      </c>
      <c r="L11" s="123" t="s">
        <v>176</v>
      </c>
      <c r="M11" s="368">
        <v>7877410663</v>
      </c>
      <c r="N11" s="369">
        <v>7877410663</v>
      </c>
    </row>
    <row r="12" spans="1:14" s="73" customFormat="1" ht="33.75" x14ac:dyDescent="0.2">
      <c r="A12" s="474">
        <f t="shared" si="0"/>
        <v>6</v>
      </c>
      <c r="B12" s="123" t="s">
        <v>554</v>
      </c>
      <c r="C12" s="123" t="s">
        <v>555</v>
      </c>
      <c r="D12" s="123" t="s">
        <v>34</v>
      </c>
      <c r="E12" s="123" t="s">
        <v>556</v>
      </c>
      <c r="F12" s="365">
        <v>773</v>
      </c>
      <c r="G12" s="366">
        <v>1</v>
      </c>
      <c r="H12" s="488">
        <v>17</v>
      </c>
      <c r="I12" s="123" t="s">
        <v>109</v>
      </c>
      <c r="J12" s="123" t="s">
        <v>1363</v>
      </c>
      <c r="K12" s="123" t="s">
        <v>1364</v>
      </c>
      <c r="L12" s="123" t="s">
        <v>176</v>
      </c>
      <c r="M12" s="368">
        <v>7878891713</v>
      </c>
      <c r="N12" s="369">
        <v>7878894319</v>
      </c>
    </row>
    <row r="13" spans="1:14" s="73" customFormat="1" ht="22.5" x14ac:dyDescent="0.2">
      <c r="A13" s="474">
        <f t="shared" si="0"/>
        <v>7</v>
      </c>
      <c r="B13" s="123" t="s">
        <v>679</v>
      </c>
      <c r="C13" s="123" t="s">
        <v>680</v>
      </c>
      <c r="D13" s="123" t="s">
        <v>681</v>
      </c>
      <c r="E13" s="123" t="s">
        <v>643</v>
      </c>
      <c r="F13" s="365">
        <v>765</v>
      </c>
      <c r="G13" s="366">
        <v>1</v>
      </c>
      <c r="H13" s="488">
        <v>15</v>
      </c>
      <c r="I13" s="123" t="s">
        <v>132</v>
      </c>
      <c r="J13" s="123" t="s">
        <v>682</v>
      </c>
      <c r="K13" s="123" t="s">
        <v>683</v>
      </c>
      <c r="L13" s="123" t="s">
        <v>176</v>
      </c>
      <c r="M13" s="368">
        <v>7877414661</v>
      </c>
      <c r="N13" s="369">
        <v>7877412978</v>
      </c>
    </row>
    <row r="14" spans="1:14" s="73" customFormat="1" ht="22.5" x14ac:dyDescent="0.2">
      <c r="A14" s="474">
        <f t="shared" si="0"/>
        <v>8</v>
      </c>
      <c r="B14" s="123" t="s">
        <v>648</v>
      </c>
      <c r="C14" s="123" t="s">
        <v>649</v>
      </c>
      <c r="D14" s="123" t="s">
        <v>650</v>
      </c>
      <c r="E14" s="123" t="s">
        <v>643</v>
      </c>
      <c r="F14" s="365">
        <v>765</v>
      </c>
      <c r="G14" s="366">
        <v>2</v>
      </c>
      <c r="H14" s="488">
        <v>16</v>
      </c>
      <c r="I14" s="123" t="s">
        <v>109</v>
      </c>
      <c r="J14" s="123" t="s">
        <v>651</v>
      </c>
      <c r="K14" s="123" t="s">
        <v>652</v>
      </c>
      <c r="L14" s="123" t="s">
        <v>176</v>
      </c>
      <c r="M14" s="368">
        <v>7877418525</v>
      </c>
      <c r="N14" s="369">
        <v>7877413215</v>
      </c>
    </row>
    <row r="15" spans="1:14" s="73" customFormat="1" ht="23.25" thickBot="1" x14ac:dyDescent="0.25">
      <c r="A15" s="474">
        <f t="shared" si="0"/>
        <v>9</v>
      </c>
      <c r="B15" s="371" t="s">
        <v>656</v>
      </c>
      <c r="C15" s="371" t="s">
        <v>657</v>
      </c>
      <c r="D15" s="371" t="s">
        <v>34</v>
      </c>
      <c r="E15" s="371" t="s">
        <v>643</v>
      </c>
      <c r="F15" s="372">
        <v>765</v>
      </c>
      <c r="G15" s="373">
        <v>1</v>
      </c>
      <c r="H15" s="489">
        <v>19</v>
      </c>
      <c r="I15" s="371" t="s">
        <v>109</v>
      </c>
      <c r="J15" s="371" t="s">
        <v>658</v>
      </c>
      <c r="K15" s="371" t="s">
        <v>659</v>
      </c>
      <c r="L15" s="371" t="s">
        <v>176</v>
      </c>
      <c r="M15" s="375" t="s">
        <v>660</v>
      </c>
      <c r="N15" s="376">
        <v>7877412797</v>
      </c>
    </row>
    <row r="16" spans="1:14" s="73" customFormat="1" ht="13.5" thickBot="1" x14ac:dyDescent="0.25">
      <c r="A16" s="490"/>
      <c r="B16" s="378"/>
      <c r="C16" s="378"/>
      <c r="D16" s="378"/>
      <c r="E16" s="378"/>
      <c r="F16" s="379"/>
      <c r="G16" s="472"/>
      <c r="H16" s="491">
        <f>SUM(H7:H15)</f>
        <v>120</v>
      </c>
      <c r="I16" s="378"/>
      <c r="J16" s="378"/>
      <c r="K16" s="378"/>
      <c r="L16" s="378"/>
      <c r="M16" s="381"/>
      <c r="N16" s="381"/>
    </row>
    <row r="17" spans="1:14" s="73" customFormat="1" ht="13.5" thickBot="1" x14ac:dyDescent="0.25">
      <c r="A17" s="382">
        <v>11</v>
      </c>
      <c r="B17" s="492" t="s">
        <v>1365</v>
      </c>
      <c r="C17" s="492"/>
      <c r="D17" s="492"/>
      <c r="E17" s="492"/>
      <c r="F17" s="492"/>
      <c r="G17" s="492"/>
      <c r="H17" s="492"/>
      <c r="I17" s="492"/>
      <c r="J17" s="492"/>
      <c r="K17" s="492"/>
      <c r="L17" s="492"/>
      <c r="M17" s="492"/>
      <c r="N17" s="493"/>
    </row>
    <row r="18" spans="1:14" s="73" customFormat="1" ht="22.5" x14ac:dyDescent="0.2">
      <c r="A18" s="402">
        <v>1</v>
      </c>
      <c r="B18" s="123" t="s">
        <v>76</v>
      </c>
      <c r="C18" s="123" t="s">
        <v>78</v>
      </c>
      <c r="D18" s="123" t="s">
        <v>34</v>
      </c>
      <c r="E18" s="123" t="s">
        <v>61</v>
      </c>
      <c r="F18" s="365">
        <v>979</v>
      </c>
      <c r="G18" s="366">
        <v>1</v>
      </c>
      <c r="H18" s="397">
        <v>12</v>
      </c>
      <c r="I18" s="123" t="s">
        <v>40</v>
      </c>
      <c r="J18" s="123" t="s">
        <v>79</v>
      </c>
      <c r="K18" s="123" t="s">
        <v>80</v>
      </c>
      <c r="L18" s="123" t="s">
        <v>43</v>
      </c>
      <c r="M18" s="368">
        <v>7877288400</v>
      </c>
      <c r="N18" s="369">
        <v>7872682411</v>
      </c>
    </row>
    <row r="19" spans="1:14" s="73" customFormat="1" ht="22.5" x14ac:dyDescent="0.2">
      <c r="A19" s="402">
        <f t="shared" ref="A19:A20" si="1">+A18+1</f>
        <v>2</v>
      </c>
      <c r="B19" s="123" t="s">
        <v>162</v>
      </c>
      <c r="C19" s="123" t="s">
        <v>163</v>
      </c>
      <c r="D19" s="123" t="s">
        <v>164</v>
      </c>
      <c r="E19" s="123" t="s">
        <v>61</v>
      </c>
      <c r="F19" s="365">
        <v>979</v>
      </c>
      <c r="G19" s="366">
        <v>1</v>
      </c>
      <c r="H19" s="397">
        <v>12</v>
      </c>
      <c r="I19" s="123" t="s">
        <v>40</v>
      </c>
      <c r="J19" s="123" t="s">
        <v>165</v>
      </c>
      <c r="K19" s="123" t="s">
        <v>166</v>
      </c>
      <c r="L19" s="123" t="s">
        <v>43</v>
      </c>
      <c r="M19" s="368">
        <v>7877279457</v>
      </c>
      <c r="N19" s="369" t="s">
        <v>34</v>
      </c>
    </row>
    <row r="20" spans="1:14" s="73" customFormat="1" ht="22.5" x14ac:dyDescent="0.2">
      <c r="A20" s="402">
        <f t="shared" si="1"/>
        <v>3</v>
      </c>
      <c r="B20" s="123" t="s">
        <v>274</v>
      </c>
      <c r="C20" s="123" t="s">
        <v>275</v>
      </c>
      <c r="D20" s="123" t="s">
        <v>34</v>
      </c>
      <c r="E20" s="123" t="s">
        <v>84</v>
      </c>
      <c r="F20" s="365">
        <v>911</v>
      </c>
      <c r="G20" s="366">
        <v>1</v>
      </c>
      <c r="H20" s="397">
        <v>13</v>
      </c>
      <c r="I20" s="123" t="s">
        <v>109</v>
      </c>
      <c r="J20" s="123" t="s">
        <v>276</v>
      </c>
      <c r="K20" s="123" t="s">
        <v>277</v>
      </c>
      <c r="L20" s="123" t="s">
        <v>176</v>
      </c>
      <c r="M20" s="368">
        <v>7872006340</v>
      </c>
      <c r="N20" s="369" t="s">
        <v>34</v>
      </c>
    </row>
    <row r="21" spans="1:14" s="73" customFormat="1" ht="33.75" x14ac:dyDescent="0.2">
      <c r="A21" s="402">
        <f>+A20+1</f>
        <v>4</v>
      </c>
      <c r="B21" s="123" t="s">
        <v>469</v>
      </c>
      <c r="C21" s="123" t="s">
        <v>470</v>
      </c>
      <c r="D21" s="123"/>
      <c r="E21" s="123" t="s">
        <v>84</v>
      </c>
      <c r="F21" s="365">
        <v>901</v>
      </c>
      <c r="G21" s="366">
        <v>0</v>
      </c>
      <c r="H21" s="397">
        <v>8</v>
      </c>
      <c r="I21" s="123" t="s">
        <v>51</v>
      </c>
      <c r="J21" s="123" t="s">
        <v>1366</v>
      </c>
      <c r="K21" s="123" t="s">
        <v>472</v>
      </c>
      <c r="L21" s="123" t="s">
        <v>43</v>
      </c>
      <c r="M21" s="368" t="s">
        <v>473</v>
      </c>
      <c r="N21" s="369" t="s">
        <v>34</v>
      </c>
    </row>
    <row r="22" spans="1:14" s="73" customFormat="1" ht="33.75" x14ac:dyDescent="0.2">
      <c r="A22" s="402">
        <f t="shared" ref="A22:A26" si="2">+A21+1</f>
        <v>5</v>
      </c>
      <c r="B22" s="123" t="s">
        <v>503</v>
      </c>
      <c r="C22" s="123" t="s">
        <v>504</v>
      </c>
      <c r="D22" s="123" t="s">
        <v>34</v>
      </c>
      <c r="E22" s="123" t="s">
        <v>84</v>
      </c>
      <c r="F22" s="365">
        <v>913</v>
      </c>
      <c r="G22" s="366">
        <v>1</v>
      </c>
      <c r="H22" s="397">
        <v>18</v>
      </c>
      <c r="I22" s="123" t="s">
        <v>40</v>
      </c>
      <c r="J22" s="123" t="s">
        <v>505</v>
      </c>
      <c r="K22" s="123" t="s">
        <v>419</v>
      </c>
      <c r="L22" s="123" t="s">
        <v>43</v>
      </c>
      <c r="M22" s="368">
        <v>7877274617</v>
      </c>
      <c r="N22" s="369" t="s">
        <v>0</v>
      </c>
    </row>
    <row r="23" spans="1:14" s="73" customFormat="1" ht="22.5" x14ac:dyDescent="0.2">
      <c r="A23" s="402">
        <f t="shared" si="2"/>
        <v>6</v>
      </c>
      <c r="B23" s="123" t="s">
        <v>304</v>
      </c>
      <c r="C23" s="123" t="s">
        <v>305</v>
      </c>
      <c r="D23" s="123" t="s">
        <v>173</v>
      </c>
      <c r="E23" s="123" t="s">
        <v>84</v>
      </c>
      <c r="F23" s="365">
        <v>911</v>
      </c>
      <c r="G23" s="366">
        <v>2</v>
      </c>
      <c r="H23" s="397">
        <v>19</v>
      </c>
      <c r="I23" s="123" t="s">
        <v>29</v>
      </c>
      <c r="J23" s="123" t="s">
        <v>306</v>
      </c>
      <c r="K23" s="123" t="s">
        <v>307</v>
      </c>
      <c r="L23" s="123" t="s">
        <v>219</v>
      </c>
      <c r="M23" s="368">
        <v>7877273302</v>
      </c>
      <c r="N23" s="369">
        <v>7872680772</v>
      </c>
    </row>
    <row r="24" spans="1:14" s="73" customFormat="1" ht="33.75" x14ac:dyDescent="0.2">
      <c r="A24" s="402">
        <f t="shared" si="2"/>
        <v>7</v>
      </c>
      <c r="B24" s="123" t="s">
        <v>1367</v>
      </c>
      <c r="C24" s="123" t="s">
        <v>384</v>
      </c>
      <c r="D24" s="123" t="s">
        <v>182</v>
      </c>
      <c r="E24" s="123" t="s">
        <v>84</v>
      </c>
      <c r="F24" s="365">
        <v>9071710</v>
      </c>
      <c r="G24" s="366">
        <v>1</v>
      </c>
      <c r="H24" s="397">
        <v>20</v>
      </c>
      <c r="I24" s="123" t="s">
        <v>40</v>
      </c>
      <c r="J24" s="123" t="s">
        <v>385</v>
      </c>
      <c r="K24" s="123" t="s">
        <v>386</v>
      </c>
      <c r="L24" s="123" t="s">
        <v>54</v>
      </c>
      <c r="M24" s="368">
        <v>7872899191</v>
      </c>
      <c r="N24" s="369" t="s">
        <v>34</v>
      </c>
    </row>
    <row r="25" spans="1:14" s="73" customFormat="1" ht="22.5" x14ac:dyDescent="0.2">
      <c r="A25" s="402">
        <f t="shared" si="2"/>
        <v>8</v>
      </c>
      <c r="B25" s="123" t="s">
        <v>377</v>
      </c>
      <c r="C25" s="123" t="s">
        <v>378</v>
      </c>
      <c r="D25" s="123" t="s">
        <v>34</v>
      </c>
      <c r="E25" s="123" t="s">
        <v>84</v>
      </c>
      <c r="F25" s="365">
        <v>901</v>
      </c>
      <c r="G25" s="366">
        <v>1</v>
      </c>
      <c r="H25" s="397">
        <v>24</v>
      </c>
      <c r="I25" s="123" t="s">
        <v>40</v>
      </c>
      <c r="J25" s="123" t="s">
        <v>379</v>
      </c>
      <c r="K25" s="123" t="s">
        <v>380</v>
      </c>
      <c r="L25" s="123" t="s">
        <v>43</v>
      </c>
      <c r="M25" s="368">
        <v>7877222014</v>
      </c>
      <c r="N25" s="369" t="s">
        <v>34</v>
      </c>
    </row>
    <row r="26" spans="1:14" s="73" customFormat="1" ht="33.75" x14ac:dyDescent="0.2">
      <c r="A26" s="402">
        <f t="shared" si="2"/>
        <v>9</v>
      </c>
      <c r="B26" s="123" t="s">
        <v>293</v>
      </c>
      <c r="C26" s="123" t="s">
        <v>294</v>
      </c>
      <c r="D26" s="123" t="s">
        <v>182</v>
      </c>
      <c r="E26" s="123" t="s">
        <v>84</v>
      </c>
      <c r="F26" s="365">
        <v>907</v>
      </c>
      <c r="G26" s="366">
        <v>1</v>
      </c>
      <c r="H26" s="397">
        <v>25</v>
      </c>
      <c r="I26" s="123" t="s">
        <v>29</v>
      </c>
      <c r="J26" s="123" t="s">
        <v>295</v>
      </c>
      <c r="K26" s="123" t="s">
        <v>296</v>
      </c>
      <c r="L26" s="123" t="s">
        <v>32</v>
      </c>
      <c r="M26" s="368">
        <v>7877223861</v>
      </c>
      <c r="N26" s="369">
        <v>7877230391</v>
      </c>
    </row>
    <row r="27" spans="1:14" s="73" customFormat="1" ht="34.5" thickBot="1" x14ac:dyDescent="0.25">
      <c r="A27" s="402">
        <v>10</v>
      </c>
      <c r="B27" s="407" t="s">
        <v>1368</v>
      </c>
      <c r="C27" s="407" t="s">
        <v>1369</v>
      </c>
      <c r="D27" s="407" t="s">
        <v>182</v>
      </c>
      <c r="E27" s="407" t="s">
        <v>84</v>
      </c>
      <c r="F27" s="428">
        <v>907</v>
      </c>
      <c r="G27" s="405">
        <v>1</v>
      </c>
      <c r="H27" s="494">
        <v>7</v>
      </c>
      <c r="I27" s="407" t="s">
        <v>29</v>
      </c>
      <c r="J27" s="407" t="s">
        <v>498</v>
      </c>
      <c r="K27" s="407" t="s">
        <v>499</v>
      </c>
      <c r="L27" s="371" t="s">
        <v>43</v>
      </c>
      <c r="M27" s="408" t="s">
        <v>1370</v>
      </c>
      <c r="N27" s="409" t="s">
        <v>34</v>
      </c>
    </row>
    <row r="28" spans="1:14" s="73" customFormat="1" ht="34.5" thickBot="1" x14ac:dyDescent="0.25">
      <c r="A28" s="402">
        <v>11</v>
      </c>
      <c r="B28" s="371" t="s">
        <v>411</v>
      </c>
      <c r="C28" s="371" t="s">
        <v>412</v>
      </c>
      <c r="D28" s="371" t="s">
        <v>34</v>
      </c>
      <c r="E28" s="371" t="s">
        <v>84</v>
      </c>
      <c r="F28" s="372">
        <v>907</v>
      </c>
      <c r="G28" s="373">
        <v>0</v>
      </c>
      <c r="H28" s="495">
        <v>25</v>
      </c>
      <c r="I28" s="371" t="s">
        <v>40</v>
      </c>
      <c r="J28" s="371" t="s">
        <v>88</v>
      </c>
      <c r="K28" s="371" t="s">
        <v>413</v>
      </c>
      <c r="L28" s="371" t="s">
        <v>43</v>
      </c>
      <c r="M28" s="375">
        <v>7877228640</v>
      </c>
      <c r="N28" s="376">
        <v>7877254921</v>
      </c>
    </row>
    <row r="29" spans="1:14" s="73" customFormat="1" ht="13.5" thickBot="1" x14ac:dyDescent="0.25">
      <c r="A29" s="490"/>
      <c r="B29" s="378"/>
      <c r="C29" s="378"/>
      <c r="D29" s="378"/>
      <c r="E29" s="378"/>
      <c r="F29" s="379"/>
      <c r="G29" s="472"/>
      <c r="H29" s="496">
        <f>SUM(H18:H28)</f>
        <v>183</v>
      </c>
      <c r="I29" s="378"/>
      <c r="J29" s="378"/>
      <c r="K29" s="378"/>
      <c r="L29" s="378"/>
      <c r="M29" s="381"/>
      <c r="N29" s="381"/>
    </row>
    <row r="30" spans="1:14" s="73" customFormat="1" ht="13.5" thickBot="1" x14ac:dyDescent="0.25">
      <c r="A30" s="497">
        <v>6</v>
      </c>
      <c r="B30" s="179" t="s">
        <v>1371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80"/>
    </row>
    <row r="31" spans="1:14" s="73" customFormat="1" ht="22.5" x14ac:dyDescent="0.2">
      <c r="A31" s="402">
        <v>1</v>
      </c>
      <c r="B31" s="123" t="s">
        <v>1030</v>
      </c>
      <c r="C31" s="123" t="s">
        <v>1031</v>
      </c>
      <c r="D31" s="123" t="s">
        <v>1032</v>
      </c>
      <c r="E31" s="123" t="s">
        <v>1009</v>
      </c>
      <c r="F31" s="365">
        <v>677</v>
      </c>
      <c r="G31" s="366">
        <v>1</v>
      </c>
      <c r="H31" s="425">
        <v>7</v>
      </c>
      <c r="I31" s="123" t="s">
        <v>102</v>
      </c>
      <c r="J31" s="123" t="s">
        <v>1033</v>
      </c>
      <c r="K31" s="123" t="s">
        <v>1034</v>
      </c>
      <c r="L31" s="123" t="s">
        <v>176</v>
      </c>
      <c r="M31" s="368">
        <v>7878230147</v>
      </c>
      <c r="N31" s="369" t="s">
        <v>34</v>
      </c>
    </row>
    <row r="32" spans="1:14" s="73" customFormat="1" ht="33.75" x14ac:dyDescent="0.2">
      <c r="A32" s="402">
        <v>2</v>
      </c>
      <c r="B32" s="123" t="s">
        <v>1006</v>
      </c>
      <c r="C32" s="123" t="s">
        <v>1007</v>
      </c>
      <c r="D32" s="123" t="s">
        <v>1008</v>
      </c>
      <c r="E32" s="123" t="s">
        <v>1009</v>
      </c>
      <c r="F32" s="365">
        <v>677</v>
      </c>
      <c r="G32" s="366">
        <v>1</v>
      </c>
      <c r="H32" s="425">
        <v>9</v>
      </c>
      <c r="I32" s="123" t="s">
        <v>40</v>
      </c>
      <c r="J32" s="123" t="s">
        <v>1010</v>
      </c>
      <c r="K32" s="123" t="s">
        <v>1011</v>
      </c>
      <c r="L32" s="123" t="s">
        <v>43</v>
      </c>
      <c r="M32" s="368">
        <v>7878238550</v>
      </c>
      <c r="N32" s="369">
        <v>7878238550</v>
      </c>
    </row>
    <row r="33" spans="1:14" s="73" customFormat="1" ht="33.75" x14ac:dyDescent="0.2">
      <c r="A33" s="402">
        <v>3</v>
      </c>
      <c r="B33" s="123" t="s">
        <v>1015</v>
      </c>
      <c r="C33" s="123" t="s">
        <v>1016</v>
      </c>
      <c r="D33" s="123" t="s">
        <v>1017</v>
      </c>
      <c r="E33" s="123" t="s">
        <v>1009</v>
      </c>
      <c r="F33" s="365">
        <v>6771484</v>
      </c>
      <c r="G33" s="366">
        <v>1</v>
      </c>
      <c r="H33" s="425">
        <v>9</v>
      </c>
      <c r="I33" s="123" t="s">
        <v>40</v>
      </c>
      <c r="J33" s="123" t="s">
        <v>1018</v>
      </c>
      <c r="K33" s="123" t="s">
        <v>1019</v>
      </c>
      <c r="L33" s="123" t="s">
        <v>43</v>
      </c>
      <c r="M33" s="368">
        <v>7878231525</v>
      </c>
      <c r="N33" s="369">
        <v>7878231530</v>
      </c>
    </row>
    <row r="34" spans="1:14" s="73" customFormat="1" ht="45" x14ac:dyDescent="0.2">
      <c r="A34" s="402">
        <v>4</v>
      </c>
      <c r="B34" s="123" t="s">
        <v>1059</v>
      </c>
      <c r="C34" s="123" t="s">
        <v>1060</v>
      </c>
      <c r="D34" s="123" t="s">
        <v>34</v>
      </c>
      <c r="E34" s="123" t="s">
        <v>1009</v>
      </c>
      <c r="F34" s="365">
        <v>677</v>
      </c>
      <c r="G34" s="366">
        <v>1</v>
      </c>
      <c r="H34" s="425">
        <v>21</v>
      </c>
      <c r="I34" s="123" t="s">
        <v>109</v>
      </c>
      <c r="J34" s="123" t="s">
        <v>1061</v>
      </c>
      <c r="K34" s="123" t="s">
        <v>1062</v>
      </c>
      <c r="L34" s="123" t="s">
        <v>176</v>
      </c>
      <c r="M34" s="368">
        <v>7878235654</v>
      </c>
      <c r="N34" s="369">
        <v>7878230224</v>
      </c>
    </row>
    <row r="35" spans="1:14" s="73" customFormat="1" ht="33.75" x14ac:dyDescent="0.2">
      <c r="A35" s="402">
        <v>5</v>
      </c>
      <c r="B35" s="123" t="s">
        <v>940</v>
      </c>
      <c r="C35" s="123" t="s">
        <v>941</v>
      </c>
      <c r="D35" s="123" t="s">
        <v>942</v>
      </c>
      <c r="E35" s="123" t="s">
        <v>943</v>
      </c>
      <c r="F35" s="365">
        <v>667</v>
      </c>
      <c r="G35" s="366">
        <v>1</v>
      </c>
      <c r="H35" s="425">
        <v>13</v>
      </c>
      <c r="I35" s="123" t="s">
        <v>40</v>
      </c>
      <c r="J35" s="123" t="s">
        <v>802</v>
      </c>
      <c r="K35" s="123" t="s">
        <v>944</v>
      </c>
      <c r="L35" s="123" t="s">
        <v>43</v>
      </c>
      <c r="M35" s="368">
        <v>7878996162</v>
      </c>
      <c r="N35" s="369">
        <v>7878996162</v>
      </c>
    </row>
    <row r="36" spans="1:14" s="73" customFormat="1" ht="23.25" thickBot="1" x14ac:dyDescent="0.25">
      <c r="A36" s="402">
        <v>6</v>
      </c>
      <c r="B36" s="371" t="s">
        <v>807</v>
      </c>
      <c r="C36" s="371" t="s">
        <v>808</v>
      </c>
      <c r="D36" s="371" t="s">
        <v>809</v>
      </c>
      <c r="E36" s="371" t="s">
        <v>801</v>
      </c>
      <c r="F36" s="372">
        <v>605</v>
      </c>
      <c r="G36" s="373">
        <v>1</v>
      </c>
      <c r="H36" s="498">
        <v>24</v>
      </c>
      <c r="I36" s="371" t="s">
        <v>40</v>
      </c>
      <c r="J36" s="371" t="s">
        <v>479</v>
      </c>
      <c r="K36" s="371" t="s">
        <v>810</v>
      </c>
      <c r="L36" s="371" t="s">
        <v>43</v>
      </c>
      <c r="M36" s="375">
        <v>7878828341</v>
      </c>
      <c r="N36" s="376">
        <v>7878826818</v>
      </c>
    </row>
    <row r="37" spans="1:14" ht="15.75" thickBot="1" x14ac:dyDescent="0.3">
      <c r="H37" s="500">
        <f>SUM(H31:H36)</f>
        <v>83</v>
      </c>
    </row>
    <row r="38" spans="1:14" ht="15.75" thickBot="1" x14ac:dyDescent="0.3">
      <c r="H38" s="501"/>
    </row>
    <row r="39" spans="1:14" ht="15.75" thickBot="1" x14ac:dyDescent="0.3">
      <c r="A39" s="502">
        <v>1</v>
      </c>
      <c r="B39" s="503" t="s">
        <v>1372</v>
      </c>
      <c r="C39" s="504"/>
      <c r="D39" s="504"/>
      <c r="E39" s="504"/>
      <c r="F39" s="504"/>
      <c r="G39" s="504"/>
      <c r="H39" s="504"/>
      <c r="I39" s="504"/>
      <c r="J39" s="504"/>
      <c r="K39" s="504"/>
      <c r="L39" s="504"/>
      <c r="M39" s="504"/>
      <c r="N39" s="505"/>
    </row>
    <row r="40" spans="1:14" ht="34.5" thickBot="1" x14ac:dyDescent="0.3">
      <c r="A40" s="402">
        <v>1</v>
      </c>
      <c r="B40" s="123" t="s">
        <v>1138</v>
      </c>
      <c r="C40" s="123" t="s">
        <v>1139</v>
      </c>
      <c r="D40" s="123" t="s">
        <v>1140</v>
      </c>
      <c r="E40" s="123" t="s">
        <v>1112</v>
      </c>
      <c r="F40" s="365">
        <v>716</v>
      </c>
      <c r="G40" s="366">
        <v>1</v>
      </c>
      <c r="H40" s="506">
        <v>9</v>
      </c>
      <c r="I40" s="123" t="s">
        <v>1001</v>
      </c>
      <c r="J40" s="123" t="s">
        <v>1142</v>
      </c>
      <c r="K40" s="123" t="s">
        <v>1373</v>
      </c>
      <c r="L40" s="371" t="s">
        <v>43</v>
      </c>
      <c r="M40" s="368" t="s">
        <v>1144</v>
      </c>
      <c r="N40" s="369" t="s">
        <v>34</v>
      </c>
    </row>
    <row r="41" spans="1:14" ht="15.75" thickBot="1" x14ac:dyDescent="0.3">
      <c r="A41" s="507"/>
      <c r="B41" s="508"/>
      <c r="C41" s="508"/>
      <c r="D41" s="508"/>
      <c r="E41" s="508"/>
      <c r="F41" s="509"/>
      <c r="G41" s="510"/>
      <c r="H41" s="511">
        <f>SUM(H40)</f>
        <v>9</v>
      </c>
      <c r="I41" s="508"/>
      <c r="J41" s="508"/>
      <c r="K41" s="508"/>
      <c r="L41" s="508"/>
      <c r="M41" s="512"/>
      <c r="N41" s="513"/>
    </row>
    <row r="42" spans="1:14" ht="15.75" thickBot="1" x14ac:dyDescent="0.3">
      <c r="H42" s="501"/>
    </row>
    <row r="43" spans="1:14" s="73" customFormat="1" ht="13.5" thickBot="1" x14ac:dyDescent="0.25">
      <c r="A43" s="514">
        <v>1</v>
      </c>
      <c r="B43" s="515" t="s">
        <v>1374</v>
      </c>
      <c r="C43" s="516"/>
      <c r="D43" s="516"/>
      <c r="E43" s="516"/>
      <c r="F43" s="516"/>
      <c r="G43" s="516"/>
      <c r="H43" s="516"/>
      <c r="I43" s="516"/>
      <c r="J43" s="516"/>
      <c r="K43" s="516"/>
      <c r="L43" s="516"/>
      <c r="M43" s="516"/>
      <c r="N43" s="517"/>
    </row>
    <row r="44" spans="1:14" s="73" customFormat="1" ht="45.75" thickBot="1" x14ac:dyDescent="0.25">
      <c r="A44" s="402">
        <v>1</v>
      </c>
      <c r="B44" s="123" t="s">
        <v>1170</v>
      </c>
      <c r="C44" s="123" t="s">
        <v>1375</v>
      </c>
      <c r="D44" s="123"/>
      <c r="E44" s="123" t="s">
        <v>1172</v>
      </c>
      <c r="F44" s="365">
        <v>794</v>
      </c>
      <c r="G44" s="366">
        <v>1</v>
      </c>
      <c r="H44" s="518">
        <v>18</v>
      </c>
      <c r="I44" s="123" t="s">
        <v>51</v>
      </c>
      <c r="J44" s="123" t="s">
        <v>1376</v>
      </c>
      <c r="K44" s="123" t="s">
        <v>1174</v>
      </c>
      <c r="L44" s="371" t="s">
        <v>43</v>
      </c>
      <c r="M44" s="368" t="s">
        <v>1175</v>
      </c>
      <c r="N44" s="369" t="s">
        <v>34</v>
      </c>
    </row>
    <row r="45" spans="1:14" s="73" customFormat="1" ht="13.5" thickBot="1" x14ac:dyDescent="0.25">
      <c r="A45" s="507"/>
      <c r="B45" s="508"/>
      <c r="C45" s="508"/>
      <c r="D45" s="508"/>
      <c r="E45" s="508"/>
      <c r="F45" s="509"/>
      <c r="G45" s="510"/>
      <c r="H45" s="519">
        <f>SUM(H44)</f>
        <v>18</v>
      </c>
      <c r="I45" s="508"/>
      <c r="J45" s="508"/>
      <c r="K45" s="508"/>
      <c r="L45" s="508"/>
      <c r="M45" s="512"/>
      <c r="N45" s="513"/>
    </row>
    <row r="46" spans="1:14" x14ac:dyDescent="0.25">
      <c r="G46" s="520"/>
      <c r="H46" s="501"/>
      <c r="I46"/>
    </row>
    <row r="48" spans="1:14" x14ac:dyDescent="0.25">
      <c r="A48" s="521" t="s">
        <v>1377</v>
      </c>
      <c r="B48" s="522"/>
      <c r="C48" s="522"/>
      <c r="D48" s="522"/>
      <c r="E48" s="522"/>
      <c r="F48" s="522"/>
      <c r="G48" s="522"/>
      <c r="H48" s="446">
        <f>+H16+H29+H37+H45+H41</f>
        <v>413</v>
      </c>
    </row>
    <row r="49" spans="1:8" x14ac:dyDescent="0.25">
      <c r="A49" s="447" t="s">
        <v>1378</v>
      </c>
      <c r="B49" s="447"/>
      <c r="C49" s="447"/>
      <c r="D49" s="447"/>
      <c r="E49" s="447"/>
      <c r="F49" s="447"/>
      <c r="G49" s="447"/>
      <c r="H49" s="446">
        <f>A6+A17+A30+A43+A39</f>
        <v>28</v>
      </c>
    </row>
  </sheetData>
  <mergeCells count="11">
    <mergeCell ref="B30:N30"/>
    <mergeCell ref="B39:N39"/>
    <mergeCell ref="B43:N43"/>
    <mergeCell ref="A48:G48"/>
    <mergeCell ref="A49:G49"/>
    <mergeCell ref="A1:C1"/>
    <mergeCell ref="A2:C2"/>
    <mergeCell ref="A3:C3"/>
    <mergeCell ref="A4:N4"/>
    <mergeCell ref="B6:N6"/>
    <mergeCell ref="B17:N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643B8-D791-4405-AEC3-26D886027E45}">
  <dimension ref="A1:N21"/>
  <sheetViews>
    <sheetView workbookViewId="0">
      <selection sqref="A1:C1"/>
    </sheetView>
  </sheetViews>
  <sheetFormatPr defaultColWidth="8.7109375" defaultRowHeight="15" x14ac:dyDescent="0.25"/>
  <cols>
    <col min="1" max="1" width="2.7109375" style="548" customWidth="1"/>
    <col min="2" max="2" width="14.140625" style="549" customWidth="1"/>
    <col min="3" max="4" width="8.7109375" style="523"/>
    <col min="5" max="5" width="8.28515625" style="523" customWidth="1"/>
    <col min="6" max="6" width="7.5703125" style="523" customWidth="1"/>
    <col min="7" max="8" width="6.7109375" style="523" customWidth="1"/>
    <col min="9" max="9" width="3.28515625" style="523" customWidth="1"/>
    <col min="10" max="10" width="7.5703125" style="523" customWidth="1"/>
    <col min="11" max="11" width="7.140625" style="523" customWidth="1"/>
    <col min="12" max="12" width="10.28515625" style="523" customWidth="1"/>
    <col min="13" max="13" width="12.28515625" style="523" customWidth="1"/>
    <col min="14" max="14" width="12.5703125" style="523" customWidth="1"/>
    <col min="15" max="256" width="8.7109375" style="523"/>
    <col min="257" max="257" width="2.7109375" style="523" customWidth="1"/>
    <col min="258" max="258" width="14.140625" style="523" customWidth="1"/>
    <col min="259" max="260" width="8.7109375" style="523"/>
    <col min="261" max="261" width="8.28515625" style="523" customWidth="1"/>
    <col min="262" max="262" width="7.5703125" style="523" customWidth="1"/>
    <col min="263" max="264" width="6.7109375" style="523" customWidth="1"/>
    <col min="265" max="265" width="3.28515625" style="523" customWidth="1"/>
    <col min="266" max="266" width="7.5703125" style="523" customWidth="1"/>
    <col min="267" max="267" width="7.140625" style="523" customWidth="1"/>
    <col min="268" max="268" width="7.28515625" style="523" customWidth="1"/>
    <col min="269" max="269" width="12.28515625" style="523" customWidth="1"/>
    <col min="270" max="270" width="12.5703125" style="523" customWidth="1"/>
    <col min="271" max="512" width="8.7109375" style="523"/>
    <col min="513" max="513" width="2.7109375" style="523" customWidth="1"/>
    <col min="514" max="514" width="14.140625" style="523" customWidth="1"/>
    <col min="515" max="516" width="8.7109375" style="523"/>
    <col min="517" max="517" width="8.28515625" style="523" customWidth="1"/>
    <col min="518" max="518" width="7.5703125" style="523" customWidth="1"/>
    <col min="519" max="520" width="6.7109375" style="523" customWidth="1"/>
    <col min="521" max="521" width="3.28515625" style="523" customWidth="1"/>
    <col min="522" max="522" width="7.5703125" style="523" customWidth="1"/>
    <col min="523" max="523" width="7.140625" style="523" customWidth="1"/>
    <col min="524" max="524" width="7.28515625" style="523" customWidth="1"/>
    <col min="525" max="525" width="12.28515625" style="523" customWidth="1"/>
    <col min="526" max="526" width="12.5703125" style="523" customWidth="1"/>
    <col min="527" max="768" width="8.7109375" style="523"/>
    <col min="769" max="769" width="2.7109375" style="523" customWidth="1"/>
    <col min="770" max="770" width="14.140625" style="523" customWidth="1"/>
    <col min="771" max="772" width="8.7109375" style="523"/>
    <col min="773" max="773" width="8.28515625" style="523" customWidth="1"/>
    <col min="774" max="774" width="7.5703125" style="523" customWidth="1"/>
    <col min="775" max="776" width="6.7109375" style="523" customWidth="1"/>
    <col min="777" max="777" width="3.28515625" style="523" customWidth="1"/>
    <col min="778" max="778" width="7.5703125" style="523" customWidth="1"/>
    <col min="779" max="779" width="7.140625" style="523" customWidth="1"/>
    <col min="780" max="780" width="7.28515625" style="523" customWidth="1"/>
    <col min="781" max="781" width="12.28515625" style="523" customWidth="1"/>
    <col min="782" max="782" width="12.5703125" style="523" customWidth="1"/>
    <col min="783" max="1024" width="8.7109375" style="523"/>
    <col min="1025" max="1025" width="2.7109375" style="523" customWidth="1"/>
    <col min="1026" max="1026" width="14.140625" style="523" customWidth="1"/>
    <col min="1027" max="1028" width="8.7109375" style="523"/>
    <col min="1029" max="1029" width="8.28515625" style="523" customWidth="1"/>
    <col min="1030" max="1030" width="7.5703125" style="523" customWidth="1"/>
    <col min="1031" max="1032" width="6.7109375" style="523" customWidth="1"/>
    <col min="1033" max="1033" width="3.28515625" style="523" customWidth="1"/>
    <col min="1034" max="1034" width="7.5703125" style="523" customWidth="1"/>
    <col min="1035" max="1035" width="7.140625" style="523" customWidth="1"/>
    <col min="1036" max="1036" width="7.28515625" style="523" customWidth="1"/>
    <col min="1037" max="1037" width="12.28515625" style="523" customWidth="1"/>
    <col min="1038" max="1038" width="12.5703125" style="523" customWidth="1"/>
    <col min="1039" max="1280" width="8.7109375" style="523"/>
    <col min="1281" max="1281" width="2.7109375" style="523" customWidth="1"/>
    <col min="1282" max="1282" width="14.140625" style="523" customWidth="1"/>
    <col min="1283" max="1284" width="8.7109375" style="523"/>
    <col min="1285" max="1285" width="8.28515625" style="523" customWidth="1"/>
    <col min="1286" max="1286" width="7.5703125" style="523" customWidth="1"/>
    <col min="1287" max="1288" width="6.7109375" style="523" customWidth="1"/>
    <col min="1289" max="1289" width="3.28515625" style="523" customWidth="1"/>
    <col min="1290" max="1290" width="7.5703125" style="523" customWidth="1"/>
    <col min="1291" max="1291" width="7.140625" style="523" customWidth="1"/>
    <col min="1292" max="1292" width="7.28515625" style="523" customWidth="1"/>
    <col min="1293" max="1293" width="12.28515625" style="523" customWidth="1"/>
    <col min="1294" max="1294" width="12.5703125" style="523" customWidth="1"/>
    <col min="1295" max="1536" width="8.7109375" style="523"/>
    <col min="1537" max="1537" width="2.7109375" style="523" customWidth="1"/>
    <col min="1538" max="1538" width="14.140625" style="523" customWidth="1"/>
    <col min="1539" max="1540" width="8.7109375" style="523"/>
    <col min="1541" max="1541" width="8.28515625" style="523" customWidth="1"/>
    <col min="1542" max="1542" width="7.5703125" style="523" customWidth="1"/>
    <col min="1543" max="1544" width="6.7109375" style="523" customWidth="1"/>
    <col min="1545" max="1545" width="3.28515625" style="523" customWidth="1"/>
    <col min="1546" max="1546" width="7.5703125" style="523" customWidth="1"/>
    <col min="1547" max="1547" width="7.140625" style="523" customWidth="1"/>
    <col min="1548" max="1548" width="7.28515625" style="523" customWidth="1"/>
    <col min="1549" max="1549" width="12.28515625" style="523" customWidth="1"/>
    <col min="1550" max="1550" width="12.5703125" style="523" customWidth="1"/>
    <col min="1551" max="1792" width="8.7109375" style="523"/>
    <col min="1793" max="1793" width="2.7109375" style="523" customWidth="1"/>
    <col min="1794" max="1794" width="14.140625" style="523" customWidth="1"/>
    <col min="1795" max="1796" width="8.7109375" style="523"/>
    <col min="1797" max="1797" width="8.28515625" style="523" customWidth="1"/>
    <col min="1798" max="1798" width="7.5703125" style="523" customWidth="1"/>
    <col min="1799" max="1800" width="6.7109375" style="523" customWidth="1"/>
    <col min="1801" max="1801" width="3.28515625" style="523" customWidth="1"/>
    <col min="1802" max="1802" width="7.5703125" style="523" customWidth="1"/>
    <col min="1803" max="1803" width="7.140625" style="523" customWidth="1"/>
    <col min="1804" max="1804" width="7.28515625" style="523" customWidth="1"/>
    <col min="1805" max="1805" width="12.28515625" style="523" customWidth="1"/>
    <col min="1806" max="1806" width="12.5703125" style="523" customWidth="1"/>
    <col min="1807" max="2048" width="8.7109375" style="523"/>
    <col min="2049" max="2049" width="2.7109375" style="523" customWidth="1"/>
    <col min="2050" max="2050" width="14.140625" style="523" customWidth="1"/>
    <col min="2051" max="2052" width="8.7109375" style="523"/>
    <col min="2053" max="2053" width="8.28515625" style="523" customWidth="1"/>
    <col min="2054" max="2054" width="7.5703125" style="523" customWidth="1"/>
    <col min="2055" max="2056" width="6.7109375" style="523" customWidth="1"/>
    <col min="2057" max="2057" width="3.28515625" style="523" customWidth="1"/>
    <col min="2058" max="2058" width="7.5703125" style="523" customWidth="1"/>
    <col min="2059" max="2059" width="7.140625" style="523" customWidth="1"/>
    <col min="2060" max="2060" width="7.28515625" style="523" customWidth="1"/>
    <col min="2061" max="2061" width="12.28515625" style="523" customWidth="1"/>
    <col min="2062" max="2062" width="12.5703125" style="523" customWidth="1"/>
    <col min="2063" max="2304" width="8.7109375" style="523"/>
    <col min="2305" max="2305" width="2.7109375" style="523" customWidth="1"/>
    <col min="2306" max="2306" width="14.140625" style="523" customWidth="1"/>
    <col min="2307" max="2308" width="8.7109375" style="523"/>
    <col min="2309" max="2309" width="8.28515625" style="523" customWidth="1"/>
    <col min="2310" max="2310" width="7.5703125" style="523" customWidth="1"/>
    <col min="2311" max="2312" width="6.7109375" style="523" customWidth="1"/>
    <col min="2313" max="2313" width="3.28515625" style="523" customWidth="1"/>
    <col min="2314" max="2314" width="7.5703125" style="523" customWidth="1"/>
    <col min="2315" max="2315" width="7.140625" style="523" customWidth="1"/>
    <col min="2316" max="2316" width="7.28515625" style="523" customWidth="1"/>
    <col min="2317" max="2317" width="12.28515625" style="523" customWidth="1"/>
    <col min="2318" max="2318" width="12.5703125" style="523" customWidth="1"/>
    <col min="2319" max="2560" width="8.7109375" style="523"/>
    <col min="2561" max="2561" width="2.7109375" style="523" customWidth="1"/>
    <col min="2562" max="2562" width="14.140625" style="523" customWidth="1"/>
    <col min="2563" max="2564" width="8.7109375" style="523"/>
    <col min="2565" max="2565" width="8.28515625" style="523" customWidth="1"/>
    <col min="2566" max="2566" width="7.5703125" style="523" customWidth="1"/>
    <col min="2567" max="2568" width="6.7109375" style="523" customWidth="1"/>
    <col min="2569" max="2569" width="3.28515625" style="523" customWidth="1"/>
    <col min="2570" max="2570" width="7.5703125" style="523" customWidth="1"/>
    <col min="2571" max="2571" width="7.140625" style="523" customWidth="1"/>
    <col min="2572" max="2572" width="7.28515625" style="523" customWidth="1"/>
    <col min="2573" max="2573" width="12.28515625" style="523" customWidth="1"/>
    <col min="2574" max="2574" width="12.5703125" style="523" customWidth="1"/>
    <col min="2575" max="2816" width="8.7109375" style="523"/>
    <col min="2817" max="2817" width="2.7109375" style="523" customWidth="1"/>
    <col min="2818" max="2818" width="14.140625" style="523" customWidth="1"/>
    <col min="2819" max="2820" width="8.7109375" style="523"/>
    <col min="2821" max="2821" width="8.28515625" style="523" customWidth="1"/>
    <col min="2822" max="2822" width="7.5703125" style="523" customWidth="1"/>
    <col min="2823" max="2824" width="6.7109375" style="523" customWidth="1"/>
    <col min="2825" max="2825" width="3.28515625" style="523" customWidth="1"/>
    <col min="2826" max="2826" width="7.5703125" style="523" customWidth="1"/>
    <col min="2827" max="2827" width="7.140625" style="523" customWidth="1"/>
    <col min="2828" max="2828" width="7.28515625" style="523" customWidth="1"/>
    <col min="2829" max="2829" width="12.28515625" style="523" customWidth="1"/>
    <col min="2830" max="2830" width="12.5703125" style="523" customWidth="1"/>
    <col min="2831" max="3072" width="8.7109375" style="523"/>
    <col min="3073" max="3073" width="2.7109375" style="523" customWidth="1"/>
    <col min="3074" max="3074" width="14.140625" style="523" customWidth="1"/>
    <col min="3075" max="3076" width="8.7109375" style="523"/>
    <col min="3077" max="3077" width="8.28515625" style="523" customWidth="1"/>
    <col min="3078" max="3078" width="7.5703125" style="523" customWidth="1"/>
    <col min="3079" max="3080" width="6.7109375" style="523" customWidth="1"/>
    <col min="3081" max="3081" width="3.28515625" style="523" customWidth="1"/>
    <col min="3082" max="3082" width="7.5703125" style="523" customWidth="1"/>
    <col min="3083" max="3083" width="7.140625" style="523" customWidth="1"/>
    <col min="3084" max="3084" width="7.28515625" style="523" customWidth="1"/>
    <col min="3085" max="3085" width="12.28515625" style="523" customWidth="1"/>
    <col min="3086" max="3086" width="12.5703125" style="523" customWidth="1"/>
    <col min="3087" max="3328" width="8.7109375" style="523"/>
    <col min="3329" max="3329" width="2.7109375" style="523" customWidth="1"/>
    <col min="3330" max="3330" width="14.140625" style="523" customWidth="1"/>
    <col min="3331" max="3332" width="8.7109375" style="523"/>
    <col min="3333" max="3333" width="8.28515625" style="523" customWidth="1"/>
    <col min="3334" max="3334" width="7.5703125" style="523" customWidth="1"/>
    <col min="3335" max="3336" width="6.7109375" style="523" customWidth="1"/>
    <col min="3337" max="3337" width="3.28515625" style="523" customWidth="1"/>
    <col min="3338" max="3338" width="7.5703125" style="523" customWidth="1"/>
    <col min="3339" max="3339" width="7.140625" style="523" customWidth="1"/>
    <col min="3340" max="3340" width="7.28515625" style="523" customWidth="1"/>
    <col min="3341" max="3341" width="12.28515625" style="523" customWidth="1"/>
    <col min="3342" max="3342" width="12.5703125" style="523" customWidth="1"/>
    <col min="3343" max="3584" width="8.7109375" style="523"/>
    <col min="3585" max="3585" width="2.7109375" style="523" customWidth="1"/>
    <col min="3586" max="3586" width="14.140625" style="523" customWidth="1"/>
    <col min="3587" max="3588" width="8.7109375" style="523"/>
    <col min="3589" max="3589" width="8.28515625" style="523" customWidth="1"/>
    <col min="3590" max="3590" width="7.5703125" style="523" customWidth="1"/>
    <col min="3591" max="3592" width="6.7109375" style="523" customWidth="1"/>
    <col min="3593" max="3593" width="3.28515625" style="523" customWidth="1"/>
    <col min="3594" max="3594" width="7.5703125" style="523" customWidth="1"/>
    <col min="3595" max="3595" width="7.140625" style="523" customWidth="1"/>
    <col min="3596" max="3596" width="7.28515625" style="523" customWidth="1"/>
    <col min="3597" max="3597" width="12.28515625" style="523" customWidth="1"/>
    <col min="3598" max="3598" width="12.5703125" style="523" customWidth="1"/>
    <col min="3599" max="3840" width="8.7109375" style="523"/>
    <col min="3841" max="3841" width="2.7109375" style="523" customWidth="1"/>
    <col min="3842" max="3842" width="14.140625" style="523" customWidth="1"/>
    <col min="3843" max="3844" width="8.7109375" style="523"/>
    <col min="3845" max="3845" width="8.28515625" style="523" customWidth="1"/>
    <col min="3846" max="3846" width="7.5703125" style="523" customWidth="1"/>
    <col min="3847" max="3848" width="6.7109375" style="523" customWidth="1"/>
    <col min="3849" max="3849" width="3.28515625" style="523" customWidth="1"/>
    <col min="3850" max="3850" width="7.5703125" style="523" customWidth="1"/>
    <col min="3851" max="3851" width="7.140625" style="523" customWidth="1"/>
    <col min="3852" max="3852" width="7.28515625" style="523" customWidth="1"/>
    <col min="3853" max="3853" width="12.28515625" style="523" customWidth="1"/>
    <col min="3854" max="3854" width="12.5703125" style="523" customWidth="1"/>
    <col min="3855" max="4096" width="8.7109375" style="523"/>
    <col min="4097" max="4097" width="2.7109375" style="523" customWidth="1"/>
    <col min="4098" max="4098" width="14.140625" style="523" customWidth="1"/>
    <col min="4099" max="4100" width="8.7109375" style="523"/>
    <col min="4101" max="4101" width="8.28515625" style="523" customWidth="1"/>
    <col min="4102" max="4102" width="7.5703125" style="523" customWidth="1"/>
    <col min="4103" max="4104" width="6.7109375" style="523" customWidth="1"/>
    <col min="4105" max="4105" width="3.28515625" style="523" customWidth="1"/>
    <col min="4106" max="4106" width="7.5703125" style="523" customWidth="1"/>
    <col min="4107" max="4107" width="7.140625" style="523" customWidth="1"/>
    <col min="4108" max="4108" width="7.28515625" style="523" customWidth="1"/>
    <col min="4109" max="4109" width="12.28515625" style="523" customWidth="1"/>
    <col min="4110" max="4110" width="12.5703125" style="523" customWidth="1"/>
    <col min="4111" max="4352" width="8.7109375" style="523"/>
    <col min="4353" max="4353" width="2.7109375" style="523" customWidth="1"/>
    <col min="4354" max="4354" width="14.140625" style="523" customWidth="1"/>
    <col min="4355" max="4356" width="8.7109375" style="523"/>
    <col min="4357" max="4357" width="8.28515625" style="523" customWidth="1"/>
    <col min="4358" max="4358" width="7.5703125" style="523" customWidth="1"/>
    <col min="4359" max="4360" width="6.7109375" style="523" customWidth="1"/>
    <col min="4361" max="4361" width="3.28515625" style="523" customWidth="1"/>
    <col min="4362" max="4362" width="7.5703125" style="523" customWidth="1"/>
    <col min="4363" max="4363" width="7.140625" style="523" customWidth="1"/>
    <col min="4364" max="4364" width="7.28515625" style="523" customWidth="1"/>
    <col min="4365" max="4365" width="12.28515625" style="523" customWidth="1"/>
    <col min="4366" max="4366" width="12.5703125" style="523" customWidth="1"/>
    <col min="4367" max="4608" width="8.7109375" style="523"/>
    <col min="4609" max="4609" width="2.7109375" style="523" customWidth="1"/>
    <col min="4610" max="4610" width="14.140625" style="523" customWidth="1"/>
    <col min="4611" max="4612" width="8.7109375" style="523"/>
    <col min="4613" max="4613" width="8.28515625" style="523" customWidth="1"/>
    <col min="4614" max="4614" width="7.5703125" style="523" customWidth="1"/>
    <col min="4615" max="4616" width="6.7109375" style="523" customWidth="1"/>
    <col min="4617" max="4617" width="3.28515625" style="523" customWidth="1"/>
    <col min="4618" max="4618" width="7.5703125" style="523" customWidth="1"/>
    <col min="4619" max="4619" width="7.140625" style="523" customWidth="1"/>
    <col min="4620" max="4620" width="7.28515625" style="523" customWidth="1"/>
    <col min="4621" max="4621" width="12.28515625" style="523" customWidth="1"/>
    <col min="4622" max="4622" width="12.5703125" style="523" customWidth="1"/>
    <col min="4623" max="4864" width="8.7109375" style="523"/>
    <col min="4865" max="4865" width="2.7109375" style="523" customWidth="1"/>
    <col min="4866" max="4866" width="14.140625" style="523" customWidth="1"/>
    <col min="4867" max="4868" width="8.7109375" style="523"/>
    <col min="4869" max="4869" width="8.28515625" style="523" customWidth="1"/>
    <col min="4870" max="4870" width="7.5703125" style="523" customWidth="1"/>
    <col min="4871" max="4872" width="6.7109375" style="523" customWidth="1"/>
    <col min="4873" max="4873" width="3.28515625" style="523" customWidth="1"/>
    <col min="4874" max="4874" width="7.5703125" style="523" customWidth="1"/>
    <col min="4875" max="4875" width="7.140625" style="523" customWidth="1"/>
    <col min="4876" max="4876" width="7.28515625" style="523" customWidth="1"/>
    <col min="4877" max="4877" width="12.28515625" style="523" customWidth="1"/>
    <col min="4878" max="4878" width="12.5703125" style="523" customWidth="1"/>
    <col min="4879" max="5120" width="8.7109375" style="523"/>
    <col min="5121" max="5121" width="2.7109375" style="523" customWidth="1"/>
    <col min="5122" max="5122" width="14.140625" style="523" customWidth="1"/>
    <col min="5123" max="5124" width="8.7109375" style="523"/>
    <col min="5125" max="5125" width="8.28515625" style="523" customWidth="1"/>
    <col min="5126" max="5126" width="7.5703125" style="523" customWidth="1"/>
    <col min="5127" max="5128" width="6.7109375" style="523" customWidth="1"/>
    <col min="5129" max="5129" width="3.28515625" style="523" customWidth="1"/>
    <col min="5130" max="5130" width="7.5703125" style="523" customWidth="1"/>
    <col min="5131" max="5131" width="7.140625" style="523" customWidth="1"/>
    <col min="5132" max="5132" width="7.28515625" style="523" customWidth="1"/>
    <col min="5133" max="5133" width="12.28515625" style="523" customWidth="1"/>
    <col min="5134" max="5134" width="12.5703125" style="523" customWidth="1"/>
    <col min="5135" max="5376" width="8.7109375" style="523"/>
    <col min="5377" max="5377" width="2.7109375" style="523" customWidth="1"/>
    <col min="5378" max="5378" width="14.140625" style="523" customWidth="1"/>
    <col min="5379" max="5380" width="8.7109375" style="523"/>
    <col min="5381" max="5381" width="8.28515625" style="523" customWidth="1"/>
    <col min="5382" max="5382" width="7.5703125" style="523" customWidth="1"/>
    <col min="5383" max="5384" width="6.7109375" style="523" customWidth="1"/>
    <col min="5385" max="5385" width="3.28515625" style="523" customWidth="1"/>
    <col min="5386" max="5386" width="7.5703125" style="523" customWidth="1"/>
    <col min="5387" max="5387" width="7.140625" style="523" customWidth="1"/>
    <col min="5388" max="5388" width="7.28515625" style="523" customWidth="1"/>
    <col min="5389" max="5389" width="12.28515625" style="523" customWidth="1"/>
    <col min="5390" max="5390" width="12.5703125" style="523" customWidth="1"/>
    <col min="5391" max="5632" width="8.7109375" style="523"/>
    <col min="5633" max="5633" width="2.7109375" style="523" customWidth="1"/>
    <col min="5634" max="5634" width="14.140625" style="523" customWidth="1"/>
    <col min="5635" max="5636" width="8.7109375" style="523"/>
    <col min="5637" max="5637" width="8.28515625" style="523" customWidth="1"/>
    <col min="5638" max="5638" width="7.5703125" style="523" customWidth="1"/>
    <col min="5639" max="5640" width="6.7109375" style="523" customWidth="1"/>
    <col min="5641" max="5641" width="3.28515625" style="523" customWidth="1"/>
    <col min="5642" max="5642" width="7.5703125" style="523" customWidth="1"/>
    <col min="5643" max="5643" width="7.140625" style="523" customWidth="1"/>
    <col min="5644" max="5644" width="7.28515625" style="523" customWidth="1"/>
    <col min="5645" max="5645" width="12.28515625" style="523" customWidth="1"/>
    <col min="5646" max="5646" width="12.5703125" style="523" customWidth="1"/>
    <col min="5647" max="5888" width="8.7109375" style="523"/>
    <col min="5889" max="5889" width="2.7109375" style="523" customWidth="1"/>
    <col min="5890" max="5890" width="14.140625" style="523" customWidth="1"/>
    <col min="5891" max="5892" width="8.7109375" style="523"/>
    <col min="5893" max="5893" width="8.28515625" style="523" customWidth="1"/>
    <col min="5894" max="5894" width="7.5703125" style="523" customWidth="1"/>
    <col min="5895" max="5896" width="6.7109375" style="523" customWidth="1"/>
    <col min="5897" max="5897" width="3.28515625" style="523" customWidth="1"/>
    <col min="5898" max="5898" width="7.5703125" style="523" customWidth="1"/>
    <col min="5899" max="5899" width="7.140625" style="523" customWidth="1"/>
    <col min="5900" max="5900" width="7.28515625" style="523" customWidth="1"/>
    <col min="5901" max="5901" width="12.28515625" style="523" customWidth="1"/>
    <col min="5902" max="5902" width="12.5703125" style="523" customWidth="1"/>
    <col min="5903" max="6144" width="8.7109375" style="523"/>
    <col min="6145" max="6145" width="2.7109375" style="523" customWidth="1"/>
    <col min="6146" max="6146" width="14.140625" style="523" customWidth="1"/>
    <col min="6147" max="6148" width="8.7109375" style="523"/>
    <col min="6149" max="6149" width="8.28515625" style="523" customWidth="1"/>
    <col min="6150" max="6150" width="7.5703125" style="523" customWidth="1"/>
    <col min="6151" max="6152" width="6.7109375" style="523" customWidth="1"/>
    <col min="6153" max="6153" width="3.28515625" style="523" customWidth="1"/>
    <col min="6154" max="6154" width="7.5703125" style="523" customWidth="1"/>
    <col min="6155" max="6155" width="7.140625" style="523" customWidth="1"/>
    <col min="6156" max="6156" width="7.28515625" style="523" customWidth="1"/>
    <col min="6157" max="6157" width="12.28515625" style="523" customWidth="1"/>
    <col min="6158" max="6158" width="12.5703125" style="523" customWidth="1"/>
    <col min="6159" max="6400" width="8.7109375" style="523"/>
    <col min="6401" max="6401" width="2.7109375" style="523" customWidth="1"/>
    <col min="6402" max="6402" width="14.140625" style="523" customWidth="1"/>
    <col min="6403" max="6404" width="8.7109375" style="523"/>
    <col min="6405" max="6405" width="8.28515625" style="523" customWidth="1"/>
    <col min="6406" max="6406" width="7.5703125" style="523" customWidth="1"/>
    <col min="6407" max="6408" width="6.7109375" style="523" customWidth="1"/>
    <col min="6409" max="6409" width="3.28515625" style="523" customWidth="1"/>
    <col min="6410" max="6410" width="7.5703125" style="523" customWidth="1"/>
    <col min="6411" max="6411" width="7.140625" style="523" customWidth="1"/>
    <col min="6412" max="6412" width="7.28515625" style="523" customWidth="1"/>
    <col min="6413" max="6413" width="12.28515625" style="523" customWidth="1"/>
    <col min="6414" max="6414" width="12.5703125" style="523" customWidth="1"/>
    <col min="6415" max="6656" width="8.7109375" style="523"/>
    <col min="6657" max="6657" width="2.7109375" style="523" customWidth="1"/>
    <col min="6658" max="6658" width="14.140625" style="523" customWidth="1"/>
    <col min="6659" max="6660" width="8.7109375" style="523"/>
    <col min="6661" max="6661" width="8.28515625" style="523" customWidth="1"/>
    <col min="6662" max="6662" width="7.5703125" style="523" customWidth="1"/>
    <col min="6663" max="6664" width="6.7109375" style="523" customWidth="1"/>
    <col min="6665" max="6665" width="3.28515625" style="523" customWidth="1"/>
    <col min="6666" max="6666" width="7.5703125" style="523" customWidth="1"/>
    <col min="6667" max="6667" width="7.140625" style="523" customWidth="1"/>
    <col min="6668" max="6668" width="7.28515625" style="523" customWidth="1"/>
    <col min="6669" max="6669" width="12.28515625" style="523" customWidth="1"/>
    <col min="6670" max="6670" width="12.5703125" style="523" customWidth="1"/>
    <col min="6671" max="6912" width="8.7109375" style="523"/>
    <col min="6913" max="6913" width="2.7109375" style="523" customWidth="1"/>
    <col min="6914" max="6914" width="14.140625" style="523" customWidth="1"/>
    <col min="6915" max="6916" width="8.7109375" style="523"/>
    <col min="6917" max="6917" width="8.28515625" style="523" customWidth="1"/>
    <col min="6918" max="6918" width="7.5703125" style="523" customWidth="1"/>
    <col min="6919" max="6920" width="6.7109375" style="523" customWidth="1"/>
    <col min="6921" max="6921" width="3.28515625" style="523" customWidth="1"/>
    <col min="6922" max="6922" width="7.5703125" style="523" customWidth="1"/>
    <col min="6923" max="6923" width="7.140625" style="523" customWidth="1"/>
    <col min="6924" max="6924" width="7.28515625" style="523" customWidth="1"/>
    <col min="6925" max="6925" width="12.28515625" style="523" customWidth="1"/>
    <col min="6926" max="6926" width="12.5703125" style="523" customWidth="1"/>
    <col min="6927" max="7168" width="8.7109375" style="523"/>
    <col min="7169" max="7169" width="2.7109375" style="523" customWidth="1"/>
    <col min="7170" max="7170" width="14.140625" style="523" customWidth="1"/>
    <col min="7171" max="7172" width="8.7109375" style="523"/>
    <col min="7173" max="7173" width="8.28515625" style="523" customWidth="1"/>
    <col min="7174" max="7174" width="7.5703125" style="523" customWidth="1"/>
    <col min="7175" max="7176" width="6.7109375" style="523" customWidth="1"/>
    <col min="7177" max="7177" width="3.28515625" style="523" customWidth="1"/>
    <col min="7178" max="7178" width="7.5703125" style="523" customWidth="1"/>
    <col min="7179" max="7179" width="7.140625" style="523" customWidth="1"/>
    <col min="7180" max="7180" width="7.28515625" style="523" customWidth="1"/>
    <col min="7181" max="7181" width="12.28515625" style="523" customWidth="1"/>
    <col min="7182" max="7182" width="12.5703125" style="523" customWidth="1"/>
    <col min="7183" max="7424" width="8.7109375" style="523"/>
    <col min="7425" max="7425" width="2.7109375" style="523" customWidth="1"/>
    <col min="7426" max="7426" width="14.140625" style="523" customWidth="1"/>
    <col min="7427" max="7428" width="8.7109375" style="523"/>
    <col min="7429" max="7429" width="8.28515625" style="523" customWidth="1"/>
    <col min="7430" max="7430" width="7.5703125" style="523" customWidth="1"/>
    <col min="7431" max="7432" width="6.7109375" style="523" customWidth="1"/>
    <col min="7433" max="7433" width="3.28515625" style="523" customWidth="1"/>
    <col min="7434" max="7434" width="7.5703125" style="523" customWidth="1"/>
    <col min="7435" max="7435" width="7.140625" style="523" customWidth="1"/>
    <col min="7436" max="7436" width="7.28515625" style="523" customWidth="1"/>
    <col min="7437" max="7437" width="12.28515625" style="523" customWidth="1"/>
    <col min="7438" max="7438" width="12.5703125" style="523" customWidth="1"/>
    <col min="7439" max="7680" width="8.7109375" style="523"/>
    <col min="7681" max="7681" width="2.7109375" style="523" customWidth="1"/>
    <col min="7682" max="7682" width="14.140625" style="523" customWidth="1"/>
    <col min="7683" max="7684" width="8.7109375" style="523"/>
    <col min="7685" max="7685" width="8.28515625" style="523" customWidth="1"/>
    <col min="7686" max="7686" width="7.5703125" style="523" customWidth="1"/>
    <col min="7687" max="7688" width="6.7109375" style="523" customWidth="1"/>
    <col min="7689" max="7689" width="3.28515625" style="523" customWidth="1"/>
    <col min="7690" max="7690" width="7.5703125" style="523" customWidth="1"/>
    <col min="7691" max="7691" width="7.140625" style="523" customWidth="1"/>
    <col min="7692" max="7692" width="7.28515625" style="523" customWidth="1"/>
    <col min="7693" max="7693" width="12.28515625" style="523" customWidth="1"/>
    <col min="7694" max="7694" width="12.5703125" style="523" customWidth="1"/>
    <col min="7695" max="7936" width="8.7109375" style="523"/>
    <col min="7937" max="7937" width="2.7109375" style="523" customWidth="1"/>
    <col min="7938" max="7938" width="14.140625" style="523" customWidth="1"/>
    <col min="7939" max="7940" width="8.7109375" style="523"/>
    <col min="7941" max="7941" width="8.28515625" style="523" customWidth="1"/>
    <col min="7942" max="7942" width="7.5703125" style="523" customWidth="1"/>
    <col min="7943" max="7944" width="6.7109375" style="523" customWidth="1"/>
    <col min="7945" max="7945" width="3.28515625" style="523" customWidth="1"/>
    <col min="7946" max="7946" width="7.5703125" style="523" customWidth="1"/>
    <col min="7947" max="7947" width="7.140625" style="523" customWidth="1"/>
    <col min="7948" max="7948" width="7.28515625" style="523" customWidth="1"/>
    <col min="7949" max="7949" width="12.28515625" style="523" customWidth="1"/>
    <col min="7950" max="7950" width="12.5703125" style="523" customWidth="1"/>
    <col min="7951" max="8192" width="8.7109375" style="523"/>
    <col min="8193" max="8193" width="2.7109375" style="523" customWidth="1"/>
    <col min="8194" max="8194" width="14.140625" style="523" customWidth="1"/>
    <col min="8195" max="8196" width="8.7109375" style="523"/>
    <col min="8197" max="8197" width="8.28515625" style="523" customWidth="1"/>
    <col min="8198" max="8198" width="7.5703125" style="523" customWidth="1"/>
    <col min="8199" max="8200" width="6.7109375" style="523" customWidth="1"/>
    <col min="8201" max="8201" width="3.28515625" style="523" customWidth="1"/>
    <col min="8202" max="8202" width="7.5703125" style="523" customWidth="1"/>
    <col min="8203" max="8203" width="7.140625" style="523" customWidth="1"/>
    <col min="8204" max="8204" width="7.28515625" style="523" customWidth="1"/>
    <col min="8205" max="8205" width="12.28515625" style="523" customWidth="1"/>
    <col min="8206" max="8206" width="12.5703125" style="523" customWidth="1"/>
    <col min="8207" max="8448" width="8.7109375" style="523"/>
    <col min="8449" max="8449" width="2.7109375" style="523" customWidth="1"/>
    <col min="8450" max="8450" width="14.140625" style="523" customWidth="1"/>
    <col min="8451" max="8452" width="8.7109375" style="523"/>
    <col min="8453" max="8453" width="8.28515625" style="523" customWidth="1"/>
    <col min="8454" max="8454" width="7.5703125" style="523" customWidth="1"/>
    <col min="8455" max="8456" width="6.7109375" style="523" customWidth="1"/>
    <col min="8457" max="8457" width="3.28515625" style="523" customWidth="1"/>
    <col min="8458" max="8458" width="7.5703125" style="523" customWidth="1"/>
    <col min="8459" max="8459" width="7.140625" style="523" customWidth="1"/>
    <col min="8460" max="8460" width="7.28515625" style="523" customWidth="1"/>
    <col min="8461" max="8461" width="12.28515625" style="523" customWidth="1"/>
    <col min="8462" max="8462" width="12.5703125" style="523" customWidth="1"/>
    <col min="8463" max="8704" width="8.7109375" style="523"/>
    <col min="8705" max="8705" width="2.7109375" style="523" customWidth="1"/>
    <col min="8706" max="8706" width="14.140625" style="523" customWidth="1"/>
    <col min="8707" max="8708" width="8.7109375" style="523"/>
    <col min="8709" max="8709" width="8.28515625" style="523" customWidth="1"/>
    <col min="8710" max="8710" width="7.5703125" style="523" customWidth="1"/>
    <col min="8711" max="8712" width="6.7109375" style="523" customWidth="1"/>
    <col min="8713" max="8713" width="3.28515625" style="523" customWidth="1"/>
    <col min="8714" max="8714" width="7.5703125" style="523" customWidth="1"/>
    <col min="8715" max="8715" width="7.140625" style="523" customWidth="1"/>
    <col min="8716" max="8716" width="7.28515625" style="523" customWidth="1"/>
    <col min="8717" max="8717" width="12.28515625" style="523" customWidth="1"/>
    <col min="8718" max="8718" width="12.5703125" style="523" customWidth="1"/>
    <col min="8719" max="8960" width="8.7109375" style="523"/>
    <col min="8961" max="8961" width="2.7109375" style="523" customWidth="1"/>
    <col min="8962" max="8962" width="14.140625" style="523" customWidth="1"/>
    <col min="8963" max="8964" width="8.7109375" style="523"/>
    <col min="8965" max="8965" width="8.28515625" style="523" customWidth="1"/>
    <col min="8966" max="8966" width="7.5703125" style="523" customWidth="1"/>
    <col min="8967" max="8968" width="6.7109375" style="523" customWidth="1"/>
    <col min="8969" max="8969" width="3.28515625" style="523" customWidth="1"/>
    <col min="8970" max="8970" width="7.5703125" style="523" customWidth="1"/>
    <col min="8971" max="8971" width="7.140625" style="523" customWidth="1"/>
    <col min="8972" max="8972" width="7.28515625" style="523" customWidth="1"/>
    <col min="8973" max="8973" width="12.28515625" style="523" customWidth="1"/>
    <col min="8974" max="8974" width="12.5703125" style="523" customWidth="1"/>
    <col min="8975" max="9216" width="8.7109375" style="523"/>
    <col min="9217" max="9217" width="2.7109375" style="523" customWidth="1"/>
    <col min="9218" max="9218" width="14.140625" style="523" customWidth="1"/>
    <col min="9219" max="9220" width="8.7109375" style="523"/>
    <col min="9221" max="9221" width="8.28515625" style="523" customWidth="1"/>
    <col min="9222" max="9222" width="7.5703125" style="523" customWidth="1"/>
    <col min="9223" max="9224" width="6.7109375" style="523" customWidth="1"/>
    <col min="9225" max="9225" width="3.28515625" style="523" customWidth="1"/>
    <col min="9226" max="9226" width="7.5703125" style="523" customWidth="1"/>
    <col min="9227" max="9227" width="7.140625" style="523" customWidth="1"/>
    <col min="9228" max="9228" width="7.28515625" style="523" customWidth="1"/>
    <col min="9229" max="9229" width="12.28515625" style="523" customWidth="1"/>
    <col min="9230" max="9230" width="12.5703125" style="523" customWidth="1"/>
    <col min="9231" max="9472" width="8.7109375" style="523"/>
    <col min="9473" max="9473" width="2.7109375" style="523" customWidth="1"/>
    <col min="9474" max="9474" width="14.140625" style="523" customWidth="1"/>
    <col min="9475" max="9476" width="8.7109375" style="523"/>
    <col min="9477" max="9477" width="8.28515625" style="523" customWidth="1"/>
    <col min="9478" max="9478" width="7.5703125" style="523" customWidth="1"/>
    <col min="9479" max="9480" width="6.7109375" style="523" customWidth="1"/>
    <col min="9481" max="9481" width="3.28515625" style="523" customWidth="1"/>
    <col min="9482" max="9482" width="7.5703125" style="523" customWidth="1"/>
    <col min="9483" max="9483" width="7.140625" style="523" customWidth="1"/>
    <col min="9484" max="9484" width="7.28515625" style="523" customWidth="1"/>
    <col min="9485" max="9485" width="12.28515625" style="523" customWidth="1"/>
    <col min="9486" max="9486" width="12.5703125" style="523" customWidth="1"/>
    <col min="9487" max="9728" width="8.7109375" style="523"/>
    <col min="9729" max="9729" width="2.7109375" style="523" customWidth="1"/>
    <col min="9730" max="9730" width="14.140625" style="523" customWidth="1"/>
    <col min="9731" max="9732" width="8.7109375" style="523"/>
    <col min="9733" max="9733" width="8.28515625" style="523" customWidth="1"/>
    <col min="9734" max="9734" width="7.5703125" style="523" customWidth="1"/>
    <col min="9735" max="9736" width="6.7109375" style="523" customWidth="1"/>
    <col min="9737" max="9737" width="3.28515625" style="523" customWidth="1"/>
    <col min="9738" max="9738" width="7.5703125" style="523" customWidth="1"/>
    <col min="9739" max="9739" width="7.140625" style="523" customWidth="1"/>
    <col min="9740" max="9740" width="7.28515625" style="523" customWidth="1"/>
    <col min="9741" max="9741" width="12.28515625" style="523" customWidth="1"/>
    <col min="9742" max="9742" width="12.5703125" style="523" customWidth="1"/>
    <col min="9743" max="9984" width="8.7109375" style="523"/>
    <col min="9985" max="9985" width="2.7109375" style="523" customWidth="1"/>
    <col min="9986" max="9986" width="14.140625" style="523" customWidth="1"/>
    <col min="9987" max="9988" width="8.7109375" style="523"/>
    <col min="9989" max="9989" width="8.28515625" style="523" customWidth="1"/>
    <col min="9990" max="9990" width="7.5703125" style="523" customWidth="1"/>
    <col min="9991" max="9992" width="6.7109375" style="523" customWidth="1"/>
    <col min="9993" max="9993" width="3.28515625" style="523" customWidth="1"/>
    <col min="9994" max="9994" width="7.5703125" style="523" customWidth="1"/>
    <col min="9995" max="9995" width="7.140625" style="523" customWidth="1"/>
    <col min="9996" max="9996" width="7.28515625" style="523" customWidth="1"/>
    <col min="9997" max="9997" width="12.28515625" style="523" customWidth="1"/>
    <col min="9998" max="9998" width="12.5703125" style="523" customWidth="1"/>
    <col min="9999" max="10240" width="8.7109375" style="523"/>
    <col min="10241" max="10241" width="2.7109375" style="523" customWidth="1"/>
    <col min="10242" max="10242" width="14.140625" style="523" customWidth="1"/>
    <col min="10243" max="10244" width="8.7109375" style="523"/>
    <col min="10245" max="10245" width="8.28515625" style="523" customWidth="1"/>
    <col min="10246" max="10246" width="7.5703125" style="523" customWidth="1"/>
    <col min="10247" max="10248" width="6.7109375" style="523" customWidth="1"/>
    <col min="10249" max="10249" width="3.28515625" style="523" customWidth="1"/>
    <col min="10250" max="10250" width="7.5703125" style="523" customWidth="1"/>
    <col min="10251" max="10251" width="7.140625" style="523" customWidth="1"/>
    <col min="10252" max="10252" width="7.28515625" style="523" customWidth="1"/>
    <col min="10253" max="10253" width="12.28515625" style="523" customWidth="1"/>
    <col min="10254" max="10254" width="12.5703125" style="523" customWidth="1"/>
    <col min="10255" max="10496" width="8.7109375" style="523"/>
    <col min="10497" max="10497" width="2.7109375" style="523" customWidth="1"/>
    <col min="10498" max="10498" width="14.140625" style="523" customWidth="1"/>
    <col min="10499" max="10500" width="8.7109375" style="523"/>
    <col min="10501" max="10501" width="8.28515625" style="523" customWidth="1"/>
    <col min="10502" max="10502" width="7.5703125" style="523" customWidth="1"/>
    <col min="10503" max="10504" width="6.7109375" style="523" customWidth="1"/>
    <col min="10505" max="10505" width="3.28515625" style="523" customWidth="1"/>
    <col min="10506" max="10506" width="7.5703125" style="523" customWidth="1"/>
    <col min="10507" max="10507" width="7.140625" style="523" customWidth="1"/>
    <col min="10508" max="10508" width="7.28515625" style="523" customWidth="1"/>
    <col min="10509" max="10509" width="12.28515625" style="523" customWidth="1"/>
    <col min="10510" max="10510" width="12.5703125" style="523" customWidth="1"/>
    <col min="10511" max="10752" width="8.7109375" style="523"/>
    <col min="10753" max="10753" width="2.7109375" style="523" customWidth="1"/>
    <col min="10754" max="10754" width="14.140625" style="523" customWidth="1"/>
    <col min="10755" max="10756" width="8.7109375" style="523"/>
    <col min="10757" max="10757" width="8.28515625" style="523" customWidth="1"/>
    <col min="10758" max="10758" width="7.5703125" style="523" customWidth="1"/>
    <col min="10759" max="10760" width="6.7109375" style="523" customWidth="1"/>
    <col min="10761" max="10761" width="3.28515625" style="523" customWidth="1"/>
    <col min="10762" max="10762" width="7.5703125" style="523" customWidth="1"/>
    <col min="10763" max="10763" width="7.140625" style="523" customWidth="1"/>
    <col min="10764" max="10764" width="7.28515625" style="523" customWidth="1"/>
    <col min="10765" max="10765" width="12.28515625" style="523" customWidth="1"/>
    <col min="10766" max="10766" width="12.5703125" style="523" customWidth="1"/>
    <col min="10767" max="11008" width="8.7109375" style="523"/>
    <col min="11009" max="11009" width="2.7109375" style="523" customWidth="1"/>
    <col min="11010" max="11010" width="14.140625" style="523" customWidth="1"/>
    <col min="11011" max="11012" width="8.7109375" style="523"/>
    <col min="11013" max="11013" width="8.28515625" style="523" customWidth="1"/>
    <col min="11014" max="11014" width="7.5703125" style="523" customWidth="1"/>
    <col min="11015" max="11016" width="6.7109375" style="523" customWidth="1"/>
    <col min="11017" max="11017" width="3.28515625" style="523" customWidth="1"/>
    <col min="11018" max="11018" width="7.5703125" style="523" customWidth="1"/>
    <col min="11019" max="11019" width="7.140625" style="523" customWidth="1"/>
    <col min="11020" max="11020" width="7.28515625" style="523" customWidth="1"/>
    <col min="11021" max="11021" width="12.28515625" style="523" customWidth="1"/>
    <col min="11022" max="11022" width="12.5703125" style="523" customWidth="1"/>
    <col min="11023" max="11264" width="8.7109375" style="523"/>
    <col min="11265" max="11265" width="2.7109375" style="523" customWidth="1"/>
    <col min="11266" max="11266" width="14.140625" style="523" customWidth="1"/>
    <col min="11267" max="11268" width="8.7109375" style="523"/>
    <col min="11269" max="11269" width="8.28515625" style="523" customWidth="1"/>
    <col min="11270" max="11270" width="7.5703125" style="523" customWidth="1"/>
    <col min="11271" max="11272" width="6.7109375" style="523" customWidth="1"/>
    <col min="11273" max="11273" width="3.28515625" style="523" customWidth="1"/>
    <col min="11274" max="11274" width="7.5703125" style="523" customWidth="1"/>
    <col min="11275" max="11275" width="7.140625" style="523" customWidth="1"/>
    <col min="11276" max="11276" width="7.28515625" style="523" customWidth="1"/>
    <col min="11277" max="11277" width="12.28515625" style="523" customWidth="1"/>
    <col min="11278" max="11278" width="12.5703125" style="523" customWidth="1"/>
    <col min="11279" max="11520" width="8.7109375" style="523"/>
    <col min="11521" max="11521" width="2.7109375" style="523" customWidth="1"/>
    <col min="11522" max="11522" width="14.140625" style="523" customWidth="1"/>
    <col min="11523" max="11524" width="8.7109375" style="523"/>
    <col min="11525" max="11525" width="8.28515625" style="523" customWidth="1"/>
    <col min="11526" max="11526" width="7.5703125" style="523" customWidth="1"/>
    <col min="11527" max="11528" width="6.7109375" style="523" customWidth="1"/>
    <col min="11529" max="11529" width="3.28515625" style="523" customWidth="1"/>
    <col min="11530" max="11530" width="7.5703125" style="523" customWidth="1"/>
    <col min="11531" max="11531" width="7.140625" style="523" customWidth="1"/>
    <col min="11532" max="11532" width="7.28515625" style="523" customWidth="1"/>
    <col min="11533" max="11533" width="12.28515625" style="523" customWidth="1"/>
    <col min="11534" max="11534" width="12.5703125" style="523" customWidth="1"/>
    <col min="11535" max="11776" width="8.7109375" style="523"/>
    <col min="11777" max="11777" width="2.7109375" style="523" customWidth="1"/>
    <col min="11778" max="11778" width="14.140625" style="523" customWidth="1"/>
    <col min="11779" max="11780" width="8.7109375" style="523"/>
    <col min="11781" max="11781" width="8.28515625" style="523" customWidth="1"/>
    <col min="11782" max="11782" width="7.5703125" style="523" customWidth="1"/>
    <col min="11783" max="11784" width="6.7109375" style="523" customWidth="1"/>
    <col min="11785" max="11785" width="3.28515625" style="523" customWidth="1"/>
    <col min="11786" max="11786" width="7.5703125" style="523" customWidth="1"/>
    <col min="11787" max="11787" width="7.140625" style="523" customWidth="1"/>
    <col min="11788" max="11788" width="7.28515625" style="523" customWidth="1"/>
    <col min="11789" max="11789" width="12.28515625" style="523" customWidth="1"/>
    <col min="11790" max="11790" width="12.5703125" style="523" customWidth="1"/>
    <col min="11791" max="12032" width="8.7109375" style="523"/>
    <col min="12033" max="12033" width="2.7109375" style="523" customWidth="1"/>
    <col min="12034" max="12034" width="14.140625" style="523" customWidth="1"/>
    <col min="12035" max="12036" width="8.7109375" style="523"/>
    <col min="12037" max="12037" width="8.28515625" style="523" customWidth="1"/>
    <col min="12038" max="12038" width="7.5703125" style="523" customWidth="1"/>
    <col min="12039" max="12040" width="6.7109375" style="523" customWidth="1"/>
    <col min="12041" max="12041" width="3.28515625" style="523" customWidth="1"/>
    <col min="12042" max="12042" width="7.5703125" style="523" customWidth="1"/>
    <col min="12043" max="12043" width="7.140625" style="523" customWidth="1"/>
    <col min="12044" max="12044" width="7.28515625" style="523" customWidth="1"/>
    <col min="12045" max="12045" width="12.28515625" style="523" customWidth="1"/>
    <col min="12046" max="12046" width="12.5703125" style="523" customWidth="1"/>
    <col min="12047" max="12288" width="8.7109375" style="523"/>
    <col min="12289" max="12289" width="2.7109375" style="523" customWidth="1"/>
    <col min="12290" max="12290" width="14.140625" style="523" customWidth="1"/>
    <col min="12291" max="12292" width="8.7109375" style="523"/>
    <col min="12293" max="12293" width="8.28515625" style="523" customWidth="1"/>
    <col min="12294" max="12294" width="7.5703125" style="523" customWidth="1"/>
    <col min="12295" max="12296" width="6.7109375" style="523" customWidth="1"/>
    <col min="12297" max="12297" width="3.28515625" style="523" customWidth="1"/>
    <col min="12298" max="12298" width="7.5703125" style="523" customWidth="1"/>
    <col min="12299" max="12299" width="7.140625" style="523" customWidth="1"/>
    <col min="12300" max="12300" width="7.28515625" style="523" customWidth="1"/>
    <col min="12301" max="12301" width="12.28515625" style="523" customWidth="1"/>
    <col min="12302" max="12302" width="12.5703125" style="523" customWidth="1"/>
    <col min="12303" max="12544" width="8.7109375" style="523"/>
    <col min="12545" max="12545" width="2.7109375" style="523" customWidth="1"/>
    <col min="12546" max="12546" width="14.140625" style="523" customWidth="1"/>
    <col min="12547" max="12548" width="8.7109375" style="523"/>
    <col min="12549" max="12549" width="8.28515625" style="523" customWidth="1"/>
    <col min="12550" max="12550" width="7.5703125" style="523" customWidth="1"/>
    <col min="12551" max="12552" width="6.7109375" style="523" customWidth="1"/>
    <col min="12553" max="12553" width="3.28515625" style="523" customWidth="1"/>
    <col min="12554" max="12554" width="7.5703125" style="523" customWidth="1"/>
    <col min="12555" max="12555" width="7.140625" style="523" customWidth="1"/>
    <col min="12556" max="12556" width="7.28515625" style="523" customWidth="1"/>
    <col min="12557" max="12557" width="12.28515625" style="523" customWidth="1"/>
    <col min="12558" max="12558" width="12.5703125" style="523" customWidth="1"/>
    <col min="12559" max="12800" width="8.7109375" style="523"/>
    <col min="12801" max="12801" width="2.7109375" style="523" customWidth="1"/>
    <col min="12802" max="12802" width="14.140625" style="523" customWidth="1"/>
    <col min="12803" max="12804" width="8.7109375" style="523"/>
    <col min="12805" max="12805" width="8.28515625" style="523" customWidth="1"/>
    <col min="12806" max="12806" width="7.5703125" style="523" customWidth="1"/>
    <col min="12807" max="12808" width="6.7109375" style="523" customWidth="1"/>
    <col min="12809" max="12809" width="3.28515625" style="523" customWidth="1"/>
    <col min="12810" max="12810" width="7.5703125" style="523" customWidth="1"/>
    <col min="12811" max="12811" width="7.140625" style="523" customWidth="1"/>
    <col min="12812" max="12812" width="7.28515625" style="523" customWidth="1"/>
    <col min="12813" max="12813" width="12.28515625" style="523" customWidth="1"/>
    <col min="12814" max="12814" width="12.5703125" style="523" customWidth="1"/>
    <col min="12815" max="13056" width="8.7109375" style="523"/>
    <col min="13057" max="13057" width="2.7109375" style="523" customWidth="1"/>
    <col min="13058" max="13058" width="14.140625" style="523" customWidth="1"/>
    <col min="13059" max="13060" width="8.7109375" style="523"/>
    <col min="13061" max="13061" width="8.28515625" style="523" customWidth="1"/>
    <col min="13062" max="13062" width="7.5703125" style="523" customWidth="1"/>
    <col min="13063" max="13064" width="6.7109375" style="523" customWidth="1"/>
    <col min="13065" max="13065" width="3.28515625" style="523" customWidth="1"/>
    <col min="13066" max="13066" width="7.5703125" style="523" customWidth="1"/>
    <col min="13067" max="13067" width="7.140625" style="523" customWidth="1"/>
    <col min="13068" max="13068" width="7.28515625" style="523" customWidth="1"/>
    <col min="13069" max="13069" width="12.28515625" style="523" customWidth="1"/>
    <col min="13070" max="13070" width="12.5703125" style="523" customWidth="1"/>
    <col min="13071" max="13312" width="8.7109375" style="523"/>
    <col min="13313" max="13313" width="2.7109375" style="523" customWidth="1"/>
    <col min="13314" max="13314" width="14.140625" style="523" customWidth="1"/>
    <col min="13315" max="13316" width="8.7109375" style="523"/>
    <col min="13317" max="13317" width="8.28515625" style="523" customWidth="1"/>
    <col min="13318" max="13318" width="7.5703125" style="523" customWidth="1"/>
    <col min="13319" max="13320" width="6.7109375" style="523" customWidth="1"/>
    <col min="13321" max="13321" width="3.28515625" style="523" customWidth="1"/>
    <col min="13322" max="13322" width="7.5703125" style="523" customWidth="1"/>
    <col min="13323" max="13323" width="7.140625" style="523" customWidth="1"/>
    <col min="13324" max="13324" width="7.28515625" style="523" customWidth="1"/>
    <col min="13325" max="13325" width="12.28515625" style="523" customWidth="1"/>
    <col min="13326" max="13326" width="12.5703125" style="523" customWidth="1"/>
    <col min="13327" max="13568" width="8.7109375" style="523"/>
    <col min="13569" max="13569" width="2.7109375" style="523" customWidth="1"/>
    <col min="13570" max="13570" width="14.140625" style="523" customWidth="1"/>
    <col min="13571" max="13572" width="8.7109375" style="523"/>
    <col min="13573" max="13573" width="8.28515625" style="523" customWidth="1"/>
    <col min="13574" max="13574" width="7.5703125" style="523" customWidth="1"/>
    <col min="13575" max="13576" width="6.7109375" style="523" customWidth="1"/>
    <col min="13577" max="13577" width="3.28515625" style="523" customWidth="1"/>
    <col min="13578" max="13578" width="7.5703125" style="523" customWidth="1"/>
    <col min="13579" max="13579" width="7.140625" style="523" customWidth="1"/>
    <col min="13580" max="13580" width="7.28515625" style="523" customWidth="1"/>
    <col min="13581" max="13581" width="12.28515625" style="523" customWidth="1"/>
    <col min="13582" max="13582" width="12.5703125" style="523" customWidth="1"/>
    <col min="13583" max="13824" width="8.7109375" style="523"/>
    <col min="13825" max="13825" width="2.7109375" style="523" customWidth="1"/>
    <col min="13826" max="13826" width="14.140625" style="523" customWidth="1"/>
    <col min="13827" max="13828" width="8.7109375" style="523"/>
    <col min="13829" max="13829" width="8.28515625" style="523" customWidth="1"/>
    <col min="13830" max="13830" width="7.5703125" style="523" customWidth="1"/>
    <col min="13831" max="13832" width="6.7109375" style="523" customWidth="1"/>
    <col min="13833" max="13833" width="3.28515625" style="523" customWidth="1"/>
    <col min="13834" max="13834" width="7.5703125" style="523" customWidth="1"/>
    <col min="13835" max="13835" width="7.140625" style="523" customWidth="1"/>
    <col min="13836" max="13836" width="7.28515625" style="523" customWidth="1"/>
    <col min="13837" max="13837" width="12.28515625" style="523" customWidth="1"/>
    <col min="13838" max="13838" width="12.5703125" style="523" customWidth="1"/>
    <col min="13839" max="14080" width="8.7109375" style="523"/>
    <col min="14081" max="14081" width="2.7109375" style="523" customWidth="1"/>
    <col min="14082" max="14082" width="14.140625" style="523" customWidth="1"/>
    <col min="14083" max="14084" width="8.7109375" style="523"/>
    <col min="14085" max="14085" width="8.28515625" style="523" customWidth="1"/>
    <col min="14086" max="14086" width="7.5703125" style="523" customWidth="1"/>
    <col min="14087" max="14088" width="6.7109375" style="523" customWidth="1"/>
    <col min="14089" max="14089" width="3.28515625" style="523" customWidth="1"/>
    <col min="14090" max="14090" width="7.5703125" style="523" customWidth="1"/>
    <col min="14091" max="14091" width="7.140625" style="523" customWidth="1"/>
    <col min="14092" max="14092" width="7.28515625" style="523" customWidth="1"/>
    <col min="14093" max="14093" width="12.28515625" style="523" customWidth="1"/>
    <col min="14094" max="14094" width="12.5703125" style="523" customWidth="1"/>
    <col min="14095" max="14336" width="8.7109375" style="523"/>
    <col min="14337" max="14337" width="2.7109375" style="523" customWidth="1"/>
    <col min="14338" max="14338" width="14.140625" style="523" customWidth="1"/>
    <col min="14339" max="14340" width="8.7109375" style="523"/>
    <col min="14341" max="14341" width="8.28515625" style="523" customWidth="1"/>
    <col min="14342" max="14342" width="7.5703125" style="523" customWidth="1"/>
    <col min="14343" max="14344" width="6.7109375" style="523" customWidth="1"/>
    <col min="14345" max="14345" width="3.28515625" style="523" customWidth="1"/>
    <col min="14346" max="14346" width="7.5703125" style="523" customWidth="1"/>
    <col min="14347" max="14347" width="7.140625" style="523" customWidth="1"/>
    <col min="14348" max="14348" width="7.28515625" style="523" customWidth="1"/>
    <col min="14349" max="14349" width="12.28515625" style="523" customWidth="1"/>
    <col min="14350" max="14350" width="12.5703125" style="523" customWidth="1"/>
    <col min="14351" max="14592" width="8.7109375" style="523"/>
    <col min="14593" max="14593" width="2.7109375" style="523" customWidth="1"/>
    <col min="14594" max="14594" width="14.140625" style="523" customWidth="1"/>
    <col min="14595" max="14596" width="8.7109375" style="523"/>
    <col min="14597" max="14597" width="8.28515625" style="523" customWidth="1"/>
    <col min="14598" max="14598" width="7.5703125" style="523" customWidth="1"/>
    <col min="14599" max="14600" width="6.7109375" style="523" customWidth="1"/>
    <col min="14601" max="14601" width="3.28515625" style="523" customWidth="1"/>
    <col min="14602" max="14602" width="7.5703125" style="523" customWidth="1"/>
    <col min="14603" max="14603" width="7.140625" style="523" customWidth="1"/>
    <col min="14604" max="14604" width="7.28515625" style="523" customWidth="1"/>
    <col min="14605" max="14605" width="12.28515625" style="523" customWidth="1"/>
    <col min="14606" max="14606" width="12.5703125" style="523" customWidth="1"/>
    <col min="14607" max="14848" width="8.7109375" style="523"/>
    <col min="14849" max="14849" width="2.7109375" style="523" customWidth="1"/>
    <col min="14850" max="14850" width="14.140625" style="523" customWidth="1"/>
    <col min="14851" max="14852" width="8.7109375" style="523"/>
    <col min="14853" max="14853" width="8.28515625" style="523" customWidth="1"/>
    <col min="14854" max="14854" width="7.5703125" style="523" customWidth="1"/>
    <col min="14855" max="14856" width="6.7109375" style="523" customWidth="1"/>
    <col min="14857" max="14857" width="3.28515625" style="523" customWidth="1"/>
    <col min="14858" max="14858" width="7.5703125" style="523" customWidth="1"/>
    <col min="14859" max="14859" width="7.140625" style="523" customWidth="1"/>
    <col min="14860" max="14860" width="7.28515625" style="523" customWidth="1"/>
    <col min="14861" max="14861" width="12.28515625" style="523" customWidth="1"/>
    <col min="14862" max="14862" width="12.5703125" style="523" customWidth="1"/>
    <col min="14863" max="15104" width="8.7109375" style="523"/>
    <col min="15105" max="15105" width="2.7109375" style="523" customWidth="1"/>
    <col min="15106" max="15106" width="14.140625" style="523" customWidth="1"/>
    <col min="15107" max="15108" width="8.7109375" style="523"/>
    <col min="15109" max="15109" width="8.28515625" style="523" customWidth="1"/>
    <col min="15110" max="15110" width="7.5703125" style="523" customWidth="1"/>
    <col min="15111" max="15112" width="6.7109375" style="523" customWidth="1"/>
    <col min="15113" max="15113" width="3.28515625" style="523" customWidth="1"/>
    <col min="15114" max="15114" width="7.5703125" style="523" customWidth="1"/>
    <col min="15115" max="15115" width="7.140625" style="523" customWidth="1"/>
    <col min="15116" max="15116" width="7.28515625" style="523" customWidth="1"/>
    <col min="15117" max="15117" width="12.28515625" style="523" customWidth="1"/>
    <col min="15118" max="15118" width="12.5703125" style="523" customWidth="1"/>
    <col min="15119" max="15360" width="8.7109375" style="523"/>
    <col min="15361" max="15361" width="2.7109375" style="523" customWidth="1"/>
    <col min="15362" max="15362" width="14.140625" style="523" customWidth="1"/>
    <col min="15363" max="15364" width="8.7109375" style="523"/>
    <col min="15365" max="15365" width="8.28515625" style="523" customWidth="1"/>
    <col min="15366" max="15366" width="7.5703125" style="523" customWidth="1"/>
    <col min="15367" max="15368" width="6.7109375" style="523" customWidth="1"/>
    <col min="15369" max="15369" width="3.28515625" style="523" customWidth="1"/>
    <col min="15370" max="15370" width="7.5703125" style="523" customWidth="1"/>
    <col min="15371" max="15371" width="7.140625" style="523" customWidth="1"/>
    <col min="15372" max="15372" width="7.28515625" style="523" customWidth="1"/>
    <col min="15373" max="15373" width="12.28515625" style="523" customWidth="1"/>
    <col min="15374" max="15374" width="12.5703125" style="523" customWidth="1"/>
    <col min="15375" max="15616" width="8.7109375" style="523"/>
    <col min="15617" max="15617" width="2.7109375" style="523" customWidth="1"/>
    <col min="15618" max="15618" width="14.140625" style="523" customWidth="1"/>
    <col min="15619" max="15620" width="8.7109375" style="523"/>
    <col min="15621" max="15621" width="8.28515625" style="523" customWidth="1"/>
    <col min="15622" max="15622" width="7.5703125" style="523" customWidth="1"/>
    <col min="15623" max="15624" width="6.7109375" style="523" customWidth="1"/>
    <col min="15625" max="15625" width="3.28515625" style="523" customWidth="1"/>
    <col min="15626" max="15626" width="7.5703125" style="523" customWidth="1"/>
    <col min="15627" max="15627" width="7.140625" style="523" customWidth="1"/>
    <col min="15628" max="15628" width="7.28515625" style="523" customWidth="1"/>
    <col min="15629" max="15629" width="12.28515625" style="523" customWidth="1"/>
    <col min="15630" max="15630" width="12.5703125" style="523" customWidth="1"/>
    <col min="15631" max="15872" width="8.7109375" style="523"/>
    <col min="15873" max="15873" width="2.7109375" style="523" customWidth="1"/>
    <col min="15874" max="15874" width="14.140625" style="523" customWidth="1"/>
    <col min="15875" max="15876" width="8.7109375" style="523"/>
    <col min="15877" max="15877" width="8.28515625" style="523" customWidth="1"/>
    <col min="15878" max="15878" width="7.5703125" style="523" customWidth="1"/>
    <col min="15879" max="15880" width="6.7109375" style="523" customWidth="1"/>
    <col min="15881" max="15881" width="3.28515625" style="523" customWidth="1"/>
    <col min="15882" max="15882" width="7.5703125" style="523" customWidth="1"/>
    <col min="15883" max="15883" width="7.140625" style="523" customWidth="1"/>
    <col min="15884" max="15884" width="7.28515625" style="523" customWidth="1"/>
    <col min="15885" max="15885" width="12.28515625" style="523" customWidth="1"/>
    <col min="15886" max="15886" width="12.5703125" style="523" customWidth="1"/>
    <col min="15887" max="16128" width="8.7109375" style="523"/>
    <col min="16129" max="16129" width="2.7109375" style="523" customWidth="1"/>
    <col min="16130" max="16130" width="14.140625" style="523" customWidth="1"/>
    <col min="16131" max="16132" width="8.7109375" style="523"/>
    <col min="16133" max="16133" width="8.28515625" style="523" customWidth="1"/>
    <col min="16134" max="16134" width="7.5703125" style="523" customWidth="1"/>
    <col min="16135" max="16136" width="6.7109375" style="523" customWidth="1"/>
    <col min="16137" max="16137" width="3.28515625" style="523" customWidth="1"/>
    <col min="16138" max="16138" width="7.5703125" style="523" customWidth="1"/>
    <col min="16139" max="16139" width="7.140625" style="523" customWidth="1"/>
    <col min="16140" max="16140" width="7.28515625" style="523" customWidth="1"/>
    <col min="16141" max="16141" width="12.28515625" style="523" customWidth="1"/>
    <col min="16142" max="16142" width="12.5703125" style="523" customWidth="1"/>
    <col min="16143" max="16384" width="8.7109375" style="523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x14ac:dyDescent="0.25">
      <c r="A4" s="524" t="s">
        <v>1379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</row>
    <row r="5" spans="1:14" ht="34.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ht="15.75" thickBot="1" x14ac:dyDescent="0.3">
      <c r="A6" s="525">
        <v>1</v>
      </c>
      <c r="B6" s="94" t="s">
        <v>1380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14" s="531" customFormat="1" ht="34.5" thickBot="1" x14ac:dyDescent="0.25">
      <c r="A7" s="526">
        <v>1</v>
      </c>
      <c r="B7" s="464" t="s">
        <v>528</v>
      </c>
      <c r="C7" s="464" t="s">
        <v>520</v>
      </c>
      <c r="D7" s="527" t="s">
        <v>34</v>
      </c>
      <c r="E7" s="464" t="s">
        <v>521</v>
      </c>
      <c r="F7" s="465">
        <v>738</v>
      </c>
      <c r="G7" s="466">
        <v>2</v>
      </c>
      <c r="H7" s="528">
        <v>167</v>
      </c>
      <c r="I7" s="527" t="s">
        <v>436</v>
      </c>
      <c r="J7" s="527" t="s">
        <v>1381</v>
      </c>
      <c r="K7" s="527" t="s">
        <v>1382</v>
      </c>
      <c r="L7" s="527" t="s">
        <v>73</v>
      </c>
      <c r="M7" s="529">
        <v>7878631000</v>
      </c>
      <c r="N7" s="530">
        <v>7878636559</v>
      </c>
    </row>
    <row r="8" spans="1:14" s="531" customFormat="1" ht="13.5" thickBot="1" x14ac:dyDescent="0.25">
      <c r="A8" s="532"/>
      <c r="B8" s="378"/>
      <c r="C8" s="533"/>
      <c r="D8" s="533"/>
      <c r="E8" s="533"/>
      <c r="F8" s="379"/>
      <c r="G8" s="472"/>
      <c r="H8" s="461">
        <f>H7</f>
        <v>167</v>
      </c>
      <c r="I8" s="533"/>
      <c r="J8" s="533"/>
      <c r="K8" s="533"/>
      <c r="L8" s="533"/>
      <c r="M8" s="534"/>
      <c r="N8" s="534"/>
    </row>
    <row r="9" spans="1:14" s="531" customFormat="1" ht="13.5" thickBot="1" x14ac:dyDescent="0.25">
      <c r="A9" s="535">
        <v>1</v>
      </c>
      <c r="B9" s="492" t="s">
        <v>1383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492"/>
      <c r="N9" s="493"/>
    </row>
    <row r="10" spans="1:14" s="531" customFormat="1" ht="23.25" thickBot="1" x14ac:dyDescent="0.25">
      <c r="A10" s="536">
        <v>1</v>
      </c>
      <c r="B10" s="371" t="s">
        <v>1384</v>
      </c>
      <c r="C10" s="371" t="s">
        <v>70</v>
      </c>
      <c r="D10" s="537" t="s">
        <v>34</v>
      </c>
      <c r="E10" s="371" t="s">
        <v>61</v>
      </c>
      <c r="F10" s="372">
        <v>979</v>
      </c>
      <c r="G10" s="373">
        <v>5</v>
      </c>
      <c r="H10" s="412">
        <v>283</v>
      </c>
      <c r="I10" s="537" t="s">
        <v>109</v>
      </c>
      <c r="J10" s="537" t="s">
        <v>1385</v>
      </c>
      <c r="K10" s="537" t="s">
        <v>1386</v>
      </c>
      <c r="L10" s="537" t="s">
        <v>1387</v>
      </c>
      <c r="M10" s="538">
        <v>7877915151</v>
      </c>
      <c r="N10" s="539" t="s">
        <v>34</v>
      </c>
    </row>
    <row r="11" spans="1:14" s="531" customFormat="1" ht="13.5" thickBot="1" x14ac:dyDescent="0.25">
      <c r="A11" s="532"/>
      <c r="B11" s="378"/>
      <c r="C11" s="533"/>
      <c r="D11" s="533"/>
      <c r="E11" s="533"/>
      <c r="F11" s="379"/>
      <c r="G11" s="472"/>
      <c r="H11" s="540">
        <f>SUM(H10:H10)</f>
        <v>283</v>
      </c>
      <c r="I11" s="533"/>
      <c r="J11" s="533"/>
      <c r="K11" s="533"/>
      <c r="L11" s="533"/>
      <c r="M11" s="534"/>
      <c r="N11" s="534"/>
    </row>
    <row r="12" spans="1:14" s="531" customFormat="1" ht="13.5" thickBot="1" x14ac:dyDescent="0.25">
      <c r="A12" s="541">
        <v>2</v>
      </c>
      <c r="B12" s="415" t="s">
        <v>1388</v>
      </c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6"/>
    </row>
    <row r="13" spans="1:14" s="531" customFormat="1" ht="45" x14ac:dyDescent="0.2">
      <c r="A13" s="393">
        <v>1</v>
      </c>
      <c r="B13" s="391" t="s">
        <v>723</v>
      </c>
      <c r="C13" s="391" t="s">
        <v>724</v>
      </c>
      <c r="D13" s="542" t="s">
        <v>725</v>
      </c>
      <c r="E13" s="542" t="s">
        <v>714</v>
      </c>
      <c r="F13" s="394">
        <v>646</v>
      </c>
      <c r="G13" s="388">
        <v>1</v>
      </c>
      <c r="H13" s="418">
        <v>15</v>
      </c>
      <c r="I13" s="542" t="s">
        <v>109</v>
      </c>
      <c r="J13" s="542" t="s">
        <v>726</v>
      </c>
      <c r="K13" s="542" t="s">
        <v>727</v>
      </c>
      <c r="L13" s="542" t="s">
        <v>728</v>
      </c>
      <c r="M13" s="543">
        <v>7876261008</v>
      </c>
      <c r="N13" s="544" t="s">
        <v>34</v>
      </c>
    </row>
    <row r="14" spans="1:14" s="531" customFormat="1" ht="34.5" thickBot="1" x14ac:dyDescent="0.25">
      <c r="A14" s="536">
        <v>2</v>
      </c>
      <c r="B14" s="371" t="s">
        <v>712</v>
      </c>
      <c r="C14" s="371" t="s">
        <v>1389</v>
      </c>
      <c r="D14" s="371" t="s">
        <v>1390</v>
      </c>
      <c r="E14" s="371" t="s">
        <v>714</v>
      </c>
      <c r="F14" s="372">
        <v>646</v>
      </c>
      <c r="G14" s="373">
        <v>0</v>
      </c>
      <c r="H14" s="421">
        <v>104</v>
      </c>
      <c r="I14" s="537" t="s">
        <v>436</v>
      </c>
      <c r="J14" s="537" t="s">
        <v>715</v>
      </c>
      <c r="K14" s="537" t="s">
        <v>716</v>
      </c>
      <c r="L14" s="537" t="s">
        <v>73</v>
      </c>
      <c r="M14" s="538">
        <v>7876260700</v>
      </c>
      <c r="N14" s="539">
        <v>7872782611</v>
      </c>
    </row>
    <row r="15" spans="1:14" s="531" customFormat="1" ht="13.5" thickBot="1" x14ac:dyDescent="0.25">
      <c r="A15" s="532"/>
      <c r="B15" s="378"/>
      <c r="C15" s="533"/>
      <c r="D15" s="533"/>
      <c r="E15" s="533"/>
      <c r="F15" s="379"/>
      <c r="G15" s="472"/>
      <c r="H15" s="545">
        <f>SUM(H13:H14)</f>
        <v>119</v>
      </c>
      <c r="I15" s="533"/>
      <c r="J15" s="533"/>
      <c r="K15" s="533"/>
      <c r="L15" s="533"/>
      <c r="M15" s="534"/>
      <c r="N15" s="534"/>
    </row>
    <row r="16" spans="1:14" s="531" customFormat="1" ht="13.5" thickBot="1" x14ac:dyDescent="0.25">
      <c r="A16" s="546">
        <v>1</v>
      </c>
      <c r="B16" s="179" t="s">
        <v>1391</v>
      </c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80"/>
    </row>
    <row r="17" spans="1:14" s="531" customFormat="1" ht="23.25" thickBot="1" x14ac:dyDescent="0.25">
      <c r="A17" s="393">
        <v>1</v>
      </c>
      <c r="B17" s="391" t="s">
        <v>933</v>
      </c>
      <c r="C17" s="391" t="s">
        <v>934</v>
      </c>
      <c r="D17" s="542" t="s">
        <v>34</v>
      </c>
      <c r="E17" s="542" t="s">
        <v>914</v>
      </c>
      <c r="F17" s="394">
        <v>662</v>
      </c>
      <c r="G17" s="388">
        <v>1</v>
      </c>
      <c r="H17" s="547">
        <v>37</v>
      </c>
      <c r="I17" s="542" t="s">
        <v>40</v>
      </c>
      <c r="J17" s="542" t="s">
        <v>935</v>
      </c>
      <c r="K17" s="542" t="s">
        <v>936</v>
      </c>
      <c r="L17" s="542" t="s">
        <v>43</v>
      </c>
      <c r="M17" s="543">
        <v>7878729554</v>
      </c>
      <c r="N17" s="544">
        <v>7878729553</v>
      </c>
    </row>
    <row r="18" spans="1:14" ht="15.75" thickBot="1" x14ac:dyDescent="0.3">
      <c r="H18" s="500">
        <f>SUM(H17:H17)</f>
        <v>37</v>
      </c>
    </row>
    <row r="20" spans="1:14" x14ac:dyDescent="0.25">
      <c r="A20" s="550" t="s">
        <v>1392</v>
      </c>
      <c r="B20" s="550"/>
      <c r="C20" s="550"/>
      <c r="D20" s="550"/>
      <c r="E20" s="550"/>
      <c r="F20" s="550"/>
      <c r="G20" s="550"/>
      <c r="H20" s="446">
        <f>+H8+H11+H15+H18</f>
        <v>606</v>
      </c>
    </row>
    <row r="21" spans="1:14" x14ac:dyDescent="0.25">
      <c r="A21" s="447" t="s">
        <v>1393</v>
      </c>
      <c r="B21" s="447"/>
      <c r="C21" s="447"/>
      <c r="D21" s="447"/>
      <c r="E21" s="447"/>
      <c r="F21" s="447"/>
      <c r="G21" s="447"/>
      <c r="H21" s="551">
        <f>A6+A9+A12+A16</f>
        <v>5</v>
      </c>
    </row>
  </sheetData>
  <mergeCells count="10">
    <mergeCell ref="B12:N12"/>
    <mergeCell ref="B16:N16"/>
    <mergeCell ref="A20:G20"/>
    <mergeCell ref="A21:G21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71FE1-A8E2-401B-8CD0-C95E9397C646}">
  <dimension ref="A1:N17"/>
  <sheetViews>
    <sheetView workbookViewId="0">
      <selection sqref="A1:C1"/>
    </sheetView>
  </sheetViews>
  <sheetFormatPr defaultColWidth="11" defaultRowHeight="15" x14ac:dyDescent="0.25"/>
  <cols>
    <col min="1" max="16384" width="11" style="432"/>
  </cols>
  <sheetData>
    <row r="1" spans="1:14" x14ac:dyDescent="0.25">
      <c r="A1" s="340" t="s">
        <v>1305</v>
      </c>
      <c r="B1" s="341"/>
      <c r="C1" s="342"/>
    </row>
    <row r="2" spans="1:14" x14ac:dyDescent="0.25">
      <c r="A2" s="345" t="s">
        <v>1306</v>
      </c>
      <c r="B2" s="346"/>
      <c r="C2" s="347"/>
    </row>
    <row r="3" spans="1:14" ht="15.75" thickBot="1" x14ac:dyDescent="0.3">
      <c r="A3" s="348" t="s">
        <v>1307</v>
      </c>
      <c r="B3" s="349"/>
      <c r="C3" s="350"/>
    </row>
    <row r="4" spans="1:14" x14ac:dyDescent="0.25">
      <c r="A4" s="524" t="s">
        <v>1394</v>
      </c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2"/>
      <c r="N4" s="552"/>
    </row>
    <row r="5" spans="1:14" s="344" customFormat="1" ht="23.25" thickBot="1" x14ac:dyDescent="0.3">
      <c r="A5" s="481" t="s">
        <v>0</v>
      </c>
      <c r="B5" s="8" t="s">
        <v>1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4" s="344" customFormat="1" ht="13.5" thickBot="1" x14ac:dyDescent="0.3">
      <c r="A6" s="525">
        <v>4</v>
      </c>
      <c r="B6" s="94" t="s">
        <v>1395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5"/>
    </row>
    <row r="7" spans="1:14" s="73" customFormat="1" ht="45" x14ac:dyDescent="0.2">
      <c r="A7" s="417">
        <v>1</v>
      </c>
      <c r="B7" s="391" t="s">
        <v>618</v>
      </c>
      <c r="C7" s="391" t="s">
        <v>619</v>
      </c>
      <c r="D7" s="391" t="s">
        <v>34</v>
      </c>
      <c r="E7" s="391" t="s">
        <v>593</v>
      </c>
      <c r="F7" s="394">
        <v>745</v>
      </c>
      <c r="G7" s="388">
        <v>9</v>
      </c>
      <c r="H7" s="553">
        <v>400</v>
      </c>
      <c r="I7" s="391" t="s">
        <v>109</v>
      </c>
      <c r="J7" s="391" t="s">
        <v>620</v>
      </c>
      <c r="K7" s="554" t="s">
        <v>621</v>
      </c>
      <c r="L7" s="391" t="s">
        <v>73</v>
      </c>
      <c r="M7" s="395">
        <v>7878886000</v>
      </c>
      <c r="N7" s="370">
        <v>7878886235</v>
      </c>
    </row>
    <row r="8" spans="1:14" s="73" customFormat="1" ht="33.75" x14ac:dyDescent="0.2">
      <c r="A8" s="417">
        <f>+A7+1</f>
        <v>2</v>
      </c>
      <c r="B8" s="123" t="s">
        <v>635</v>
      </c>
      <c r="C8" s="123" t="s">
        <v>1396</v>
      </c>
      <c r="D8" s="123" t="s">
        <v>637</v>
      </c>
      <c r="E8" s="391" t="s">
        <v>593</v>
      </c>
      <c r="F8" s="394">
        <v>745</v>
      </c>
      <c r="G8" s="366">
        <v>5</v>
      </c>
      <c r="H8" s="367">
        <v>312</v>
      </c>
      <c r="I8" s="123" t="s">
        <v>436</v>
      </c>
      <c r="J8" s="123" t="s">
        <v>71</v>
      </c>
      <c r="K8" s="555" t="s">
        <v>31</v>
      </c>
      <c r="L8" s="391" t="s">
        <v>73</v>
      </c>
      <c r="M8" s="368" t="s">
        <v>638</v>
      </c>
      <c r="N8" s="369"/>
    </row>
    <row r="9" spans="1:14" s="73" customFormat="1" ht="45" x14ac:dyDescent="0.2">
      <c r="A9" s="417">
        <f t="shared" ref="A9:A10" si="0">+A8+1</f>
        <v>3</v>
      </c>
      <c r="B9" s="556" t="s">
        <v>546</v>
      </c>
      <c r="C9" s="556" t="s">
        <v>1397</v>
      </c>
      <c r="D9" s="556"/>
      <c r="E9" s="556" t="s">
        <v>540</v>
      </c>
      <c r="F9" s="557">
        <v>971</v>
      </c>
      <c r="G9" s="558">
        <v>7</v>
      </c>
      <c r="H9" s="559">
        <v>107</v>
      </c>
      <c r="I9" s="556" t="s">
        <v>62</v>
      </c>
      <c r="J9" s="556" t="s">
        <v>1398</v>
      </c>
      <c r="K9" s="560" t="s">
        <v>550</v>
      </c>
      <c r="L9" s="391" t="s">
        <v>73</v>
      </c>
      <c r="M9" s="561" t="s">
        <v>551</v>
      </c>
      <c r="N9" s="562" t="s">
        <v>34</v>
      </c>
    </row>
    <row r="10" spans="1:14" s="73" customFormat="1" ht="57" thickBot="1" x14ac:dyDescent="0.25">
      <c r="A10" s="417">
        <f t="shared" si="0"/>
        <v>4</v>
      </c>
      <c r="B10" s="371" t="s">
        <v>519</v>
      </c>
      <c r="C10" s="371" t="s">
        <v>520</v>
      </c>
      <c r="D10" s="371" t="s">
        <v>34</v>
      </c>
      <c r="E10" s="371" t="s">
        <v>521</v>
      </c>
      <c r="F10" s="372">
        <v>738</v>
      </c>
      <c r="G10" s="373">
        <v>26</v>
      </c>
      <c r="H10" s="374">
        <v>750</v>
      </c>
      <c r="I10" s="371" t="s">
        <v>109</v>
      </c>
      <c r="J10" s="371" t="s">
        <v>1399</v>
      </c>
      <c r="K10" s="371" t="s">
        <v>1382</v>
      </c>
      <c r="L10" s="371" t="s">
        <v>73</v>
      </c>
      <c r="M10" s="375">
        <v>7878631000</v>
      </c>
      <c r="N10" s="376">
        <v>7878636559</v>
      </c>
    </row>
    <row r="11" spans="1:14" s="73" customFormat="1" ht="13.5" thickBot="1" x14ac:dyDescent="0.25">
      <c r="A11" s="377"/>
      <c r="B11" s="378"/>
      <c r="C11" s="378"/>
      <c r="D11" s="378"/>
      <c r="E11" s="378"/>
      <c r="F11" s="379"/>
      <c r="G11" s="472"/>
      <c r="H11" s="563">
        <f>SUM(H7:H10)</f>
        <v>1569</v>
      </c>
      <c r="I11" s="378"/>
      <c r="J11" s="378"/>
      <c r="K11" s="378"/>
      <c r="L11" s="378"/>
      <c r="M11" s="381"/>
      <c r="N11" s="381"/>
    </row>
    <row r="12" spans="1:14" s="73" customFormat="1" ht="13.5" thickBot="1" x14ac:dyDescent="0.25">
      <c r="A12" s="541">
        <v>1</v>
      </c>
      <c r="B12" s="415" t="s">
        <v>1400</v>
      </c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6"/>
    </row>
    <row r="13" spans="1:14" s="73" customFormat="1" ht="34.5" thickBot="1" x14ac:dyDescent="0.25">
      <c r="A13" s="564">
        <v>1</v>
      </c>
      <c r="B13" s="565" t="s">
        <v>718</v>
      </c>
      <c r="C13" s="565" t="s">
        <v>719</v>
      </c>
      <c r="D13" s="565" t="s">
        <v>34</v>
      </c>
      <c r="E13" s="565" t="s">
        <v>714</v>
      </c>
      <c r="F13" s="566">
        <v>6462000</v>
      </c>
      <c r="G13" s="567">
        <v>7</v>
      </c>
      <c r="H13" s="568">
        <v>130</v>
      </c>
      <c r="I13" s="565" t="s">
        <v>40</v>
      </c>
      <c r="J13" s="565" t="s">
        <v>720</v>
      </c>
      <c r="K13" s="565" t="s">
        <v>721</v>
      </c>
      <c r="L13" s="565" t="s">
        <v>73</v>
      </c>
      <c r="M13" s="569">
        <v>7872787200</v>
      </c>
      <c r="N13" s="570" t="s">
        <v>34</v>
      </c>
    </row>
    <row r="14" spans="1:14" ht="15.75" thickBot="1" x14ac:dyDescent="0.3">
      <c r="H14" s="571">
        <f>H13</f>
        <v>130</v>
      </c>
    </row>
    <row r="16" spans="1:14" x14ac:dyDescent="0.25">
      <c r="A16" s="572" t="s">
        <v>1401</v>
      </c>
      <c r="B16" s="572"/>
      <c r="C16" s="572"/>
      <c r="D16" s="572"/>
      <c r="E16" s="572"/>
      <c r="F16" s="572"/>
      <c r="G16" s="572"/>
      <c r="H16" s="573">
        <f>+H11+H14</f>
        <v>1699</v>
      </c>
    </row>
    <row r="17" spans="1:8" x14ac:dyDescent="0.25">
      <c r="A17" s="447" t="s">
        <v>1402</v>
      </c>
      <c r="B17" s="447"/>
      <c r="C17" s="447"/>
      <c r="D17" s="447"/>
      <c r="E17" s="447"/>
      <c r="F17" s="447"/>
      <c r="G17" s="447"/>
      <c r="H17" s="551">
        <f>A6+A12</f>
        <v>5</v>
      </c>
    </row>
  </sheetData>
  <mergeCells count="8">
    <mergeCell ref="A16:G16"/>
    <mergeCell ref="A17:G17"/>
    <mergeCell ref="A1:C1"/>
    <mergeCell ref="A2:C2"/>
    <mergeCell ref="A3:C3"/>
    <mergeCell ref="A4:N4"/>
    <mergeCell ref="B6:N6"/>
    <mergeCell ref="B12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Overall</vt:lpstr>
      <vt:lpstr>Pet-Friendly</vt:lpstr>
      <vt:lpstr>Casino</vt:lpstr>
      <vt:lpstr>Green Lodgings</vt:lpstr>
      <vt:lpstr>Hotel</vt:lpstr>
      <vt:lpstr>Paradores</vt:lpstr>
      <vt:lpstr>Guest Houses</vt:lpstr>
      <vt:lpstr>Condo-Hoteles</vt:lpstr>
      <vt:lpstr>Resorts</vt:lpstr>
      <vt:lpstr>Time-Sharing</vt:lpstr>
      <vt:lpstr>B&amp;B</vt:lpstr>
      <vt:lpstr>Posadas</vt:lpstr>
      <vt:lpstr>Hosteles</vt:lpstr>
      <vt:lpstr>Glamping</vt:lpstr>
      <vt:lpstr>Exclusiones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Daliza Cruz Queeman</cp:lastModifiedBy>
  <dcterms:created xsi:type="dcterms:W3CDTF">2020-07-07T15:05:50Z</dcterms:created>
  <dcterms:modified xsi:type="dcterms:W3CDTF">2020-07-07T15:18:39Z</dcterms:modified>
</cp:coreProperties>
</file>